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snicova\Desktop\1.Mníchova Lehota\"/>
    </mc:Choice>
  </mc:AlternateContent>
  <bookViews>
    <workbookView xWindow="0" yWindow="0" windowWidth="25780" windowHeight="7120" activeTab="1"/>
  </bookViews>
  <sheets>
    <sheet name="Rekapitulácia stavby" sheetId="1" r:id="rId1"/>
    <sheet name="01 - SO 01 Rodinný dom s ..." sheetId="2" r:id="rId2"/>
    <sheet name="02 - SO 02 Prípojka vody ..." sheetId="3" r:id="rId3"/>
    <sheet name="03 - SO 03 Prípojka NN" sheetId="4" r:id="rId4"/>
    <sheet name="04 - SO 04 Telefónna príp..." sheetId="5" r:id="rId5"/>
    <sheet name="05 - SO 05 Sadové úpravy" sheetId="6" r:id="rId6"/>
    <sheet name="06 - SO 06 Parkoviská a k..." sheetId="7" r:id="rId7"/>
    <sheet name="07 - SO 07 Oplotenie" sheetId="8" r:id="rId8"/>
  </sheets>
  <definedNames>
    <definedName name="_xlnm._FilterDatabase" localSheetId="1" hidden="1">'01 - SO 01 Rodinný dom s ...'!$C$155:$K$2211</definedName>
    <definedName name="_xlnm._FilterDatabase" localSheetId="2" hidden="1">'02 - SO 02 Prípojka vody ...'!$C$124:$K$179</definedName>
    <definedName name="_xlnm._FilterDatabase" localSheetId="3" hidden="1">'03 - SO 03 Prípojka NN'!$C$119:$K$142</definedName>
    <definedName name="_xlnm._FilterDatabase" localSheetId="4" hidden="1">'04 - SO 04 Telefónna príp...'!$C$119:$K$138</definedName>
    <definedName name="_xlnm._FilterDatabase" localSheetId="5" hidden="1">'05 - SO 05 Sadové úpravy'!$C$117:$K$121</definedName>
    <definedName name="_xlnm._FilterDatabase" localSheetId="6" hidden="1">'06 - SO 06 Parkoviská a k...'!$C$121:$K$231</definedName>
    <definedName name="_xlnm._FilterDatabase" localSheetId="7" hidden="1">'07 - SO 07 Oplotenie'!$C$124:$K$263</definedName>
    <definedName name="_xlnm.Print_Titles" localSheetId="1">'01 - SO 01 Rodinný dom s ...'!$155:$155</definedName>
    <definedName name="_xlnm.Print_Titles" localSheetId="2">'02 - SO 02 Prípojka vody ...'!$124:$124</definedName>
    <definedName name="_xlnm.Print_Titles" localSheetId="3">'03 - SO 03 Prípojka NN'!$119:$119</definedName>
    <definedName name="_xlnm.Print_Titles" localSheetId="4">'04 - SO 04 Telefónna príp...'!$119:$119</definedName>
    <definedName name="_xlnm.Print_Titles" localSheetId="5">'05 - SO 05 Sadové úpravy'!$117:$117</definedName>
    <definedName name="_xlnm.Print_Titles" localSheetId="6">'06 - SO 06 Parkoviská a k...'!$121:$121</definedName>
    <definedName name="_xlnm.Print_Titles" localSheetId="7">'07 - SO 07 Oplotenie'!$124:$124</definedName>
    <definedName name="_xlnm.Print_Titles" localSheetId="0">'Rekapitulácia stavby'!$92:$92</definedName>
    <definedName name="_xlnm.Print_Area" localSheetId="1">'01 - SO 01 Rodinný dom s ...'!$C$4:$J$76,'01 - SO 01 Rodinný dom s ...'!$C$82:$J$137,'01 - SO 01 Rodinný dom s ...'!$C$143:$J$2211</definedName>
    <definedName name="_xlnm.Print_Area" localSheetId="2">'02 - SO 02 Prípojka vody ...'!$C$4:$J$76,'02 - SO 02 Prípojka vody ...'!$C$82:$J$106,'02 - SO 02 Prípojka vody ...'!$C$112:$J$179</definedName>
    <definedName name="_xlnm.Print_Area" localSheetId="3">'03 - SO 03 Prípojka NN'!$C$4:$J$76,'03 - SO 03 Prípojka NN'!$C$82:$J$101,'03 - SO 03 Prípojka NN'!$C$107:$J$142</definedName>
    <definedName name="_xlnm.Print_Area" localSheetId="4">'04 - SO 04 Telefónna príp...'!$C$4:$J$76,'04 - SO 04 Telefónna príp...'!$C$82:$J$101,'04 - SO 04 Telefónna príp...'!$C$107:$J$138</definedName>
    <definedName name="_xlnm.Print_Area" localSheetId="5">'05 - SO 05 Sadové úpravy'!$C$4:$J$76,'05 - SO 05 Sadové úpravy'!$C$82:$J$99,'05 - SO 05 Sadové úpravy'!$C$105:$J$121</definedName>
    <definedName name="_xlnm.Print_Area" localSheetId="6">'06 - SO 06 Parkoviská a k...'!$C$4:$J$76,'06 - SO 06 Parkoviská a k...'!$C$82:$J$103,'06 - SO 06 Parkoviská a k...'!$C$109:$J$231</definedName>
    <definedName name="_xlnm.Print_Area" localSheetId="7">'07 - SO 07 Oplotenie'!$C$4:$J$76,'07 - SO 07 Oplotenie'!$C$82:$J$106,'07 - SO 07 Oplotenie'!$C$112:$J$263</definedName>
    <definedName name="_xlnm.Print_Area" localSheetId="0">'Rekapitulácia stavby'!$D$4:$AO$76,'Rekapitulácia stavby'!$C$82:$AQ$102</definedName>
  </definedNames>
  <calcPr calcId="152511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263" i="8"/>
  <c r="BH263" i="8"/>
  <c r="BG263" i="8"/>
  <c r="BE263" i="8"/>
  <c r="T263" i="8"/>
  <c r="R263" i="8"/>
  <c r="P263" i="8"/>
  <c r="BI261" i="8"/>
  <c r="BH261" i="8"/>
  <c r="BG261" i="8"/>
  <c r="BE261" i="8"/>
  <c r="T261" i="8"/>
  <c r="R261" i="8"/>
  <c r="P261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3" i="8"/>
  <c r="BH253" i="8"/>
  <c r="BG253" i="8"/>
  <c r="BE253" i="8"/>
  <c r="T253" i="8"/>
  <c r="R253" i="8"/>
  <c r="P253" i="8"/>
  <c r="BI248" i="8"/>
  <c r="BH248" i="8"/>
  <c r="BG248" i="8"/>
  <c r="BE248" i="8"/>
  <c r="T248" i="8"/>
  <c r="R248" i="8"/>
  <c r="P248" i="8"/>
  <c r="BI243" i="8"/>
  <c r="BH243" i="8"/>
  <c r="BG243" i="8"/>
  <c r="BE243" i="8"/>
  <c r="T243" i="8"/>
  <c r="R243" i="8"/>
  <c r="P243" i="8"/>
  <c r="BI238" i="8"/>
  <c r="BH238" i="8"/>
  <c r="BG238" i="8"/>
  <c r="BE238" i="8"/>
  <c r="T238" i="8"/>
  <c r="R238" i="8"/>
  <c r="P238" i="8"/>
  <c r="BI233" i="8"/>
  <c r="BH233" i="8"/>
  <c r="BG233" i="8"/>
  <c r="BE233" i="8"/>
  <c r="T233" i="8"/>
  <c r="R233" i="8"/>
  <c r="P233" i="8"/>
  <c r="BI229" i="8"/>
  <c r="BH229" i="8"/>
  <c r="BG229" i="8"/>
  <c r="BE229" i="8"/>
  <c r="T229" i="8"/>
  <c r="R229" i="8"/>
  <c r="P229" i="8"/>
  <c r="BI225" i="8"/>
  <c r="BH225" i="8"/>
  <c r="BG225" i="8"/>
  <c r="BE225" i="8"/>
  <c r="T225" i="8"/>
  <c r="R225" i="8"/>
  <c r="P225" i="8"/>
  <c r="BI216" i="8"/>
  <c r="BH216" i="8"/>
  <c r="BG216" i="8"/>
  <c r="BE216" i="8"/>
  <c r="T216" i="8"/>
  <c r="R216" i="8"/>
  <c r="P216" i="8"/>
  <c r="BI212" i="8"/>
  <c r="BH212" i="8"/>
  <c r="BG212" i="8"/>
  <c r="BE212" i="8"/>
  <c r="T212" i="8"/>
  <c r="R212" i="8"/>
  <c r="P212" i="8"/>
  <c r="BI210" i="8"/>
  <c r="BH210" i="8"/>
  <c r="BG210" i="8"/>
  <c r="BE210" i="8"/>
  <c r="T210" i="8"/>
  <c r="R210" i="8"/>
  <c r="P210" i="8"/>
  <c r="BI208" i="8"/>
  <c r="BH208" i="8"/>
  <c r="BG208" i="8"/>
  <c r="BE208" i="8"/>
  <c r="T208" i="8"/>
  <c r="R208" i="8"/>
  <c r="P208" i="8"/>
  <c r="BI205" i="8"/>
  <c r="BH205" i="8"/>
  <c r="BG205" i="8"/>
  <c r="BE205" i="8"/>
  <c r="T205" i="8"/>
  <c r="T204" i="8"/>
  <c r="R205" i="8"/>
  <c r="R204" i="8" s="1"/>
  <c r="P205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5" i="8"/>
  <c r="BH195" i="8"/>
  <c r="BG195" i="8"/>
  <c r="BE195" i="8"/>
  <c r="T195" i="8"/>
  <c r="R195" i="8"/>
  <c r="P195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6" i="8"/>
  <c r="BH186" i="8"/>
  <c r="BG186" i="8"/>
  <c r="BE186" i="8"/>
  <c r="T186" i="8"/>
  <c r="R186" i="8"/>
  <c r="P186" i="8"/>
  <c r="BI173" i="8"/>
  <c r="BH173" i="8"/>
  <c r="BG173" i="8"/>
  <c r="BE173" i="8"/>
  <c r="T173" i="8"/>
  <c r="R173" i="8"/>
  <c r="P173" i="8"/>
  <c r="P167" i="8"/>
  <c r="BI168" i="8"/>
  <c r="BH168" i="8"/>
  <c r="BG168" i="8"/>
  <c r="BE168" i="8"/>
  <c r="T168" i="8"/>
  <c r="T167" i="8" s="1"/>
  <c r="R168" i="8"/>
  <c r="R167" i="8" s="1"/>
  <c r="P168" i="8"/>
  <c r="BI164" i="8"/>
  <c r="BH164" i="8"/>
  <c r="BG164" i="8"/>
  <c r="BE164" i="8"/>
  <c r="T164" i="8"/>
  <c r="R164" i="8"/>
  <c r="P164" i="8"/>
  <c r="BI162" i="8"/>
  <c r="BH162" i="8"/>
  <c r="BG162" i="8"/>
  <c r="BE162" i="8"/>
  <c r="T162" i="8"/>
  <c r="R162" i="8"/>
  <c r="P162" i="8"/>
  <c r="BI159" i="8"/>
  <c r="BH159" i="8"/>
  <c r="BG159" i="8"/>
  <c r="BE159" i="8"/>
  <c r="T159" i="8"/>
  <c r="R159" i="8"/>
  <c r="P159" i="8"/>
  <c r="BI154" i="8"/>
  <c r="BH154" i="8"/>
  <c r="BG154" i="8"/>
  <c r="BE154" i="8"/>
  <c r="T154" i="8"/>
  <c r="R154" i="8"/>
  <c r="P154" i="8"/>
  <c r="BI152" i="8"/>
  <c r="BH152" i="8"/>
  <c r="BG152" i="8"/>
  <c r="BE152" i="8"/>
  <c r="T152" i="8"/>
  <c r="R152" i="8"/>
  <c r="P152" i="8"/>
  <c r="BI149" i="8"/>
  <c r="BH149" i="8"/>
  <c r="BG149" i="8"/>
  <c r="BE149" i="8"/>
  <c r="T149" i="8"/>
  <c r="R149" i="8"/>
  <c r="P149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2" i="8"/>
  <c r="J91" i="8"/>
  <c r="F91" i="8"/>
  <c r="F89" i="8"/>
  <c r="E87" i="8"/>
  <c r="J18" i="8"/>
  <c r="E18" i="8"/>
  <c r="F122" i="8" s="1"/>
  <c r="J17" i="8"/>
  <c r="J12" i="8"/>
  <c r="J89" i="8" s="1"/>
  <c r="E7" i="8"/>
  <c r="E115" i="8"/>
  <c r="J37" i="7"/>
  <c r="J36" i="7"/>
  <c r="AY100" i="1" s="1"/>
  <c r="J35" i="7"/>
  <c r="AX100" i="1" s="1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6" i="7"/>
  <c r="BH216" i="7"/>
  <c r="BG216" i="7"/>
  <c r="BE216" i="7"/>
  <c r="T216" i="7"/>
  <c r="R216" i="7"/>
  <c r="P216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1" i="7"/>
  <c r="BH211" i="7"/>
  <c r="BG211" i="7"/>
  <c r="BE211" i="7"/>
  <c r="T211" i="7"/>
  <c r="R211" i="7"/>
  <c r="P211" i="7"/>
  <c r="BI209" i="7"/>
  <c r="BH209" i="7"/>
  <c r="BG209" i="7"/>
  <c r="BE209" i="7"/>
  <c r="T209" i="7"/>
  <c r="R209" i="7"/>
  <c r="P209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199" i="7"/>
  <c r="BH199" i="7"/>
  <c r="BG199" i="7"/>
  <c r="BE199" i="7"/>
  <c r="T199" i="7"/>
  <c r="R199" i="7"/>
  <c r="P199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4" i="7"/>
  <c r="BH184" i="7"/>
  <c r="BG184" i="7"/>
  <c r="BE184" i="7"/>
  <c r="T184" i="7"/>
  <c r="R184" i="7"/>
  <c r="P184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57" i="7"/>
  <c r="BH157" i="7"/>
  <c r="BG157" i="7"/>
  <c r="BE157" i="7"/>
  <c r="T157" i="7"/>
  <c r="R157" i="7"/>
  <c r="P157" i="7"/>
  <c r="BI151" i="7"/>
  <c r="BH151" i="7"/>
  <c r="BG151" i="7"/>
  <c r="BE151" i="7"/>
  <c r="T151" i="7"/>
  <c r="T150" i="7" s="1"/>
  <c r="R151" i="7"/>
  <c r="R150" i="7"/>
  <c r="P151" i="7"/>
  <c r="P150" i="7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R143" i="7"/>
  <c r="P143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/>
  <c r="J17" i="7"/>
  <c r="J12" i="7"/>
  <c r="J89" i="7" s="1"/>
  <c r="E7" i="7"/>
  <c r="E112" i="7"/>
  <c r="J37" i="6"/>
  <c r="J36" i="6"/>
  <c r="AY99" i="1"/>
  <c r="J35" i="6"/>
  <c r="AX99" i="1"/>
  <c r="BI121" i="6"/>
  <c r="BH121" i="6"/>
  <c r="BG121" i="6"/>
  <c r="BE121" i="6"/>
  <c r="F33" i="6" s="1"/>
  <c r="AZ99" i="1" s="1"/>
  <c r="T121" i="6"/>
  <c r="T120" i="6"/>
  <c r="T119" i="6" s="1"/>
  <c r="T118" i="6" s="1"/>
  <c r="R121" i="6"/>
  <c r="R120" i="6"/>
  <c r="R119" i="6"/>
  <c r="R118" i="6"/>
  <c r="P121" i="6"/>
  <c r="P120" i="6"/>
  <c r="P119" i="6" s="1"/>
  <c r="P118" i="6" s="1"/>
  <c r="AU99" i="1" s="1"/>
  <c r="J115" i="6"/>
  <c r="J114" i="6"/>
  <c r="F114" i="6"/>
  <c r="F112" i="6"/>
  <c r="E110" i="6"/>
  <c r="J92" i="6"/>
  <c r="J91" i="6"/>
  <c r="F91" i="6"/>
  <c r="F89" i="6"/>
  <c r="E87" i="6"/>
  <c r="J18" i="6"/>
  <c r="E18" i="6"/>
  <c r="F92" i="6"/>
  <c r="J17" i="6"/>
  <c r="J12" i="6"/>
  <c r="J112" i="6" s="1"/>
  <c r="E7" i="6"/>
  <c r="E85" i="6"/>
  <c r="R137" i="5"/>
  <c r="J37" i="5"/>
  <c r="J36" i="5"/>
  <c r="AY98" i="1" s="1"/>
  <c r="J35" i="5"/>
  <c r="AX98" i="1" s="1"/>
  <c r="BI138" i="5"/>
  <c r="BH138" i="5"/>
  <c r="BG138" i="5"/>
  <c r="BE138" i="5"/>
  <c r="T138" i="5"/>
  <c r="T137" i="5" s="1"/>
  <c r="R138" i="5"/>
  <c r="P138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/>
  <c r="BI142" i="4"/>
  <c r="BH142" i="4"/>
  <c r="BG142" i="4"/>
  <c r="BE142" i="4"/>
  <c r="T142" i="4"/>
  <c r="T141" i="4" s="1"/>
  <c r="R142" i="4"/>
  <c r="R141" i="4"/>
  <c r="P142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89" i="4" s="1"/>
  <c r="E7" i="4"/>
  <c r="E110" i="4" s="1"/>
  <c r="J37" i="3"/>
  <c r="J36" i="3"/>
  <c r="AY96" i="1"/>
  <c r="J35" i="3"/>
  <c r="AX96" i="1"/>
  <c r="BI179" i="3"/>
  <c r="BH179" i="3"/>
  <c r="BG179" i="3"/>
  <c r="BE179" i="3"/>
  <c r="T179" i="3"/>
  <c r="T178" i="3" s="1"/>
  <c r="T177" i="3" s="1"/>
  <c r="R179" i="3"/>
  <c r="R178" i="3" s="1"/>
  <c r="R177" i="3" s="1"/>
  <c r="P179" i="3"/>
  <c r="P178" i="3" s="1"/>
  <c r="P177" i="3" s="1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T138" i="3"/>
  <c r="R139" i="3"/>
  <c r="R138" i="3" s="1"/>
  <c r="P139" i="3"/>
  <c r="P138" i="3" s="1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 s="1"/>
  <c r="J17" i="3"/>
  <c r="J12" i="3"/>
  <c r="J119" i="3" s="1"/>
  <c r="E7" i="3"/>
  <c r="E85" i="3" s="1"/>
  <c r="T2192" i="2"/>
  <c r="R2192" i="2"/>
  <c r="J37" i="2"/>
  <c r="J36" i="2"/>
  <c r="AY95" i="1"/>
  <c r="J35" i="2"/>
  <c r="AX95" i="1" s="1"/>
  <c r="BI2211" i="2"/>
  <c r="BH2211" i="2"/>
  <c r="BG2211" i="2"/>
  <c r="BE2211" i="2"/>
  <c r="T2211" i="2"/>
  <c r="T2210" i="2"/>
  <c r="R2211" i="2"/>
  <c r="R2210" i="2" s="1"/>
  <c r="P2211" i="2"/>
  <c r="P2210" i="2" s="1"/>
  <c r="BI2205" i="2"/>
  <c r="BH2205" i="2"/>
  <c r="BG2205" i="2"/>
  <c r="BE2205" i="2"/>
  <c r="T2205" i="2"/>
  <c r="T2204" i="2" s="1"/>
  <c r="R2205" i="2"/>
  <c r="R2204" i="2" s="1"/>
  <c r="P2205" i="2"/>
  <c r="P2204" i="2"/>
  <c r="BI2193" i="2"/>
  <c r="BH2193" i="2"/>
  <c r="BG2193" i="2"/>
  <c r="BE2193" i="2"/>
  <c r="T2193" i="2"/>
  <c r="R2193" i="2"/>
  <c r="P2193" i="2"/>
  <c r="P2192" i="2" s="1"/>
  <c r="BI2191" i="2"/>
  <c r="BH2191" i="2"/>
  <c r="BG2191" i="2"/>
  <c r="BE2191" i="2"/>
  <c r="T2191" i="2"/>
  <c r="R2191" i="2"/>
  <c r="P2191" i="2"/>
  <c r="BI2190" i="2"/>
  <c r="BH2190" i="2"/>
  <c r="BG2190" i="2"/>
  <c r="BE2190" i="2"/>
  <c r="T2190" i="2"/>
  <c r="R2190" i="2"/>
  <c r="P2190" i="2"/>
  <c r="BI2188" i="2"/>
  <c r="BH2188" i="2"/>
  <c r="BG2188" i="2"/>
  <c r="BE2188" i="2"/>
  <c r="T2188" i="2"/>
  <c r="R2188" i="2"/>
  <c r="P2188" i="2"/>
  <c r="BI2187" i="2"/>
  <c r="BH2187" i="2"/>
  <c r="BG2187" i="2"/>
  <c r="BE2187" i="2"/>
  <c r="T2187" i="2"/>
  <c r="R2187" i="2"/>
  <c r="P2187" i="2"/>
  <c r="BI2186" i="2"/>
  <c r="BH2186" i="2"/>
  <c r="BG2186" i="2"/>
  <c r="BE2186" i="2"/>
  <c r="T2186" i="2"/>
  <c r="R2186" i="2"/>
  <c r="P2186" i="2"/>
  <c r="BI2185" i="2"/>
  <c r="BH2185" i="2"/>
  <c r="BG2185" i="2"/>
  <c r="BE2185" i="2"/>
  <c r="T2185" i="2"/>
  <c r="R2185" i="2"/>
  <c r="P2185" i="2"/>
  <c r="BI2184" i="2"/>
  <c r="BH2184" i="2"/>
  <c r="BG2184" i="2"/>
  <c r="BE2184" i="2"/>
  <c r="T2184" i="2"/>
  <c r="R2184" i="2"/>
  <c r="P2184" i="2"/>
  <c r="BI2183" i="2"/>
  <c r="BH2183" i="2"/>
  <c r="BG2183" i="2"/>
  <c r="BE2183" i="2"/>
  <c r="T2183" i="2"/>
  <c r="R2183" i="2"/>
  <c r="P2183" i="2"/>
  <c r="BI2182" i="2"/>
  <c r="BH2182" i="2"/>
  <c r="BG2182" i="2"/>
  <c r="BE2182" i="2"/>
  <c r="T2182" i="2"/>
  <c r="R2182" i="2"/>
  <c r="P2182" i="2"/>
  <c r="BI2181" i="2"/>
  <c r="BH2181" i="2"/>
  <c r="BG2181" i="2"/>
  <c r="BE2181" i="2"/>
  <c r="T2181" i="2"/>
  <c r="R2181" i="2"/>
  <c r="P2181" i="2"/>
  <c r="BI2180" i="2"/>
  <c r="BH2180" i="2"/>
  <c r="BG2180" i="2"/>
  <c r="BE2180" i="2"/>
  <c r="T2180" i="2"/>
  <c r="R2180" i="2"/>
  <c r="P2180" i="2"/>
  <c r="BI2179" i="2"/>
  <c r="BH2179" i="2"/>
  <c r="BG2179" i="2"/>
  <c r="BE2179" i="2"/>
  <c r="T2179" i="2"/>
  <c r="R2179" i="2"/>
  <c r="P2179" i="2"/>
  <c r="BI2178" i="2"/>
  <c r="BH2178" i="2"/>
  <c r="BG2178" i="2"/>
  <c r="BE2178" i="2"/>
  <c r="T2178" i="2"/>
  <c r="R2178" i="2"/>
  <c r="P2178" i="2"/>
  <c r="BI2177" i="2"/>
  <c r="BH2177" i="2"/>
  <c r="BG2177" i="2"/>
  <c r="BE2177" i="2"/>
  <c r="T2177" i="2"/>
  <c r="R2177" i="2"/>
  <c r="P2177" i="2"/>
  <c r="BI2176" i="2"/>
  <c r="BH2176" i="2"/>
  <c r="BG2176" i="2"/>
  <c r="BE2176" i="2"/>
  <c r="T2176" i="2"/>
  <c r="R2176" i="2"/>
  <c r="P2176" i="2"/>
  <c r="BI2175" i="2"/>
  <c r="BH2175" i="2"/>
  <c r="BG2175" i="2"/>
  <c r="BE2175" i="2"/>
  <c r="T2175" i="2"/>
  <c r="R2175" i="2"/>
  <c r="P2175" i="2"/>
  <c r="BI2173" i="2"/>
  <c r="BH2173" i="2"/>
  <c r="BG2173" i="2"/>
  <c r="BE2173" i="2"/>
  <c r="T2173" i="2"/>
  <c r="R2173" i="2"/>
  <c r="P2173" i="2"/>
  <c r="BI2172" i="2"/>
  <c r="BH2172" i="2"/>
  <c r="BG2172" i="2"/>
  <c r="BE2172" i="2"/>
  <c r="T2172" i="2"/>
  <c r="R2172" i="2"/>
  <c r="P2172" i="2"/>
  <c r="BI2171" i="2"/>
  <c r="BH2171" i="2"/>
  <c r="BG2171" i="2"/>
  <c r="BE2171" i="2"/>
  <c r="T2171" i="2"/>
  <c r="R2171" i="2"/>
  <c r="P2171" i="2"/>
  <c r="BI2170" i="2"/>
  <c r="BH2170" i="2"/>
  <c r="BG2170" i="2"/>
  <c r="BE2170" i="2"/>
  <c r="T2170" i="2"/>
  <c r="R2170" i="2"/>
  <c r="P2170" i="2"/>
  <c r="BI2169" i="2"/>
  <c r="BH2169" i="2"/>
  <c r="BG2169" i="2"/>
  <c r="BE2169" i="2"/>
  <c r="T2169" i="2"/>
  <c r="R2169" i="2"/>
  <c r="P2169" i="2"/>
  <c r="BI2168" i="2"/>
  <c r="BH2168" i="2"/>
  <c r="BG2168" i="2"/>
  <c r="BE2168" i="2"/>
  <c r="T2168" i="2"/>
  <c r="R2168" i="2"/>
  <c r="P2168" i="2"/>
  <c r="BI2167" i="2"/>
  <c r="BH2167" i="2"/>
  <c r="BG2167" i="2"/>
  <c r="BE2167" i="2"/>
  <c r="T2167" i="2"/>
  <c r="R2167" i="2"/>
  <c r="P2167" i="2"/>
  <c r="BI2166" i="2"/>
  <c r="BH2166" i="2"/>
  <c r="BG2166" i="2"/>
  <c r="BE2166" i="2"/>
  <c r="T2166" i="2"/>
  <c r="R2166" i="2"/>
  <c r="P2166" i="2"/>
  <c r="BI2165" i="2"/>
  <c r="BH2165" i="2"/>
  <c r="BG2165" i="2"/>
  <c r="BE2165" i="2"/>
  <c r="T2165" i="2"/>
  <c r="R2165" i="2"/>
  <c r="P2165" i="2"/>
  <c r="BI2164" i="2"/>
  <c r="BH2164" i="2"/>
  <c r="BG2164" i="2"/>
  <c r="BE2164" i="2"/>
  <c r="T2164" i="2"/>
  <c r="R2164" i="2"/>
  <c r="P2164" i="2"/>
  <c r="BI2163" i="2"/>
  <c r="BH2163" i="2"/>
  <c r="BG2163" i="2"/>
  <c r="BE2163" i="2"/>
  <c r="T2163" i="2"/>
  <c r="R2163" i="2"/>
  <c r="P2163" i="2"/>
  <c r="BI2162" i="2"/>
  <c r="BH2162" i="2"/>
  <c r="BG2162" i="2"/>
  <c r="BE2162" i="2"/>
  <c r="T2162" i="2"/>
  <c r="R2162" i="2"/>
  <c r="P2162" i="2"/>
  <c r="BI2161" i="2"/>
  <c r="BH2161" i="2"/>
  <c r="BG2161" i="2"/>
  <c r="BE2161" i="2"/>
  <c r="T2161" i="2"/>
  <c r="R2161" i="2"/>
  <c r="P2161" i="2"/>
  <c r="BI2160" i="2"/>
  <c r="BH2160" i="2"/>
  <c r="BG2160" i="2"/>
  <c r="BE2160" i="2"/>
  <c r="T2160" i="2"/>
  <c r="R2160" i="2"/>
  <c r="P2160" i="2"/>
  <c r="BI2158" i="2"/>
  <c r="BH2158" i="2"/>
  <c r="BG2158" i="2"/>
  <c r="BE2158" i="2"/>
  <c r="T2158" i="2"/>
  <c r="R2158" i="2"/>
  <c r="P2158" i="2"/>
  <c r="BI2157" i="2"/>
  <c r="BH2157" i="2"/>
  <c r="BG2157" i="2"/>
  <c r="BE2157" i="2"/>
  <c r="T2157" i="2"/>
  <c r="R2157" i="2"/>
  <c r="P2157" i="2"/>
  <c r="BI2156" i="2"/>
  <c r="BH2156" i="2"/>
  <c r="BG2156" i="2"/>
  <c r="BE2156" i="2"/>
  <c r="T2156" i="2"/>
  <c r="R2156" i="2"/>
  <c r="P2156" i="2"/>
  <c r="BI2155" i="2"/>
  <c r="BH2155" i="2"/>
  <c r="BG2155" i="2"/>
  <c r="BE2155" i="2"/>
  <c r="T2155" i="2"/>
  <c r="R2155" i="2"/>
  <c r="P2155" i="2"/>
  <c r="BI2154" i="2"/>
  <c r="BH2154" i="2"/>
  <c r="BG2154" i="2"/>
  <c r="BE2154" i="2"/>
  <c r="T2154" i="2"/>
  <c r="R2154" i="2"/>
  <c r="P2154" i="2"/>
  <c r="BI2153" i="2"/>
  <c r="BH2153" i="2"/>
  <c r="BG2153" i="2"/>
  <c r="BE2153" i="2"/>
  <c r="T2153" i="2"/>
  <c r="R2153" i="2"/>
  <c r="P2153" i="2"/>
  <c r="BI2152" i="2"/>
  <c r="BH2152" i="2"/>
  <c r="BG2152" i="2"/>
  <c r="BE2152" i="2"/>
  <c r="T2152" i="2"/>
  <c r="R2152" i="2"/>
  <c r="P2152" i="2"/>
  <c r="BI2151" i="2"/>
  <c r="BH2151" i="2"/>
  <c r="BG2151" i="2"/>
  <c r="BE2151" i="2"/>
  <c r="T2151" i="2"/>
  <c r="R2151" i="2"/>
  <c r="P2151" i="2"/>
  <c r="BI2150" i="2"/>
  <c r="BH2150" i="2"/>
  <c r="BG2150" i="2"/>
  <c r="BE2150" i="2"/>
  <c r="T2150" i="2"/>
  <c r="R2150" i="2"/>
  <c r="P2150" i="2"/>
  <c r="BI2149" i="2"/>
  <c r="BH2149" i="2"/>
  <c r="BG2149" i="2"/>
  <c r="BE2149" i="2"/>
  <c r="T2149" i="2"/>
  <c r="R2149" i="2"/>
  <c r="P2149" i="2"/>
  <c r="BI2148" i="2"/>
  <c r="BH2148" i="2"/>
  <c r="BG2148" i="2"/>
  <c r="BE2148" i="2"/>
  <c r="T2148" i="2"/>
  <c r="R2148" i="2"/>
  <c r="P2148" i="2"/>
  <c r="BI2146" i="2"/>
  <c r="BH2146" i="2"/>
  <c r="BG2146" i="2"/>
  <c r="BE2146" i="2"/>
  <c r="T2146" i="2"/>
  <c r="R2146" i="2"/>
  <c r="P2146" i="2"/>
  <c r="BI2145" i="2"/>
  <c r="BH2145" i="2"/>
  <c r="BG2145" i="2"/>
  <c r="BE2145" i="2"/>
  <c r="T2145" i="2"/>
  <c r="R2145" i="2"/>
  <c r="P2145" i="2"/>
  <c r="BI2144" i="2"/>
  <c r="BH2144" i="2"/>
  <c r="BG2144" i="2"/>
  <c r="BE2144" i="2"/>
  <c r="T2144" i="2"/>
  <c r="R2144" i="2"/>
  <c r="P2144" i="2"/>
  <c r="BI2143" i="2"/>
  <c r="BH2143" i="2"/>
  <c r="BG2143" i="2"/>
  <c r="BE2143" i="2"/>
  <c r="T2143" i="2"/>
  <c r="R2143" i="2"/>
  <c r="P2143" i="2"/>
  <c r="BI2142" i="2"/>
  <c r="BH2142" i="2"/>
  <c r="BG2142" i="2"/>
  <c r="BE2142" i="2"/>
  <c r="T2142" i="2"/>
  <c r="R2142" i="2"/>
  <c r="P2142" i="2"/>
  <c r="BI2141" i="2"/>
  <c r="BH2141" i="2"/>
  <c r="BG2141" i="2"/>
  <c r="BE2141" i="2"/>
  <c r="T2141" i="2"/>
  <c r="R2141" i="2"/>
  <c r="P2141" i="2"/>
  <c r="BI2140" i="2"/>
  <c r="BH2140" i="2"/>
  <c r="BG2140" i="2"/>
  <c r="BE2140" i="2"/>
  <c r="T2140" i="2"/>
  <c r="R2140" i="2"/>
  <c r="P2140" i="2"/>
  <c r="BI2139" i="2"/>
  <c r="BH2139" i="2"/>
  <c r="BG2139" i="2"/>
  <c r="BE2139" i="2"/>
  <c r="T2139" i="2"/>
  <c r="R2139" i="2"/>
  <c r="P2139" i="2"/>
  <c r="BI2138" i="2"/>
  <c r="BH2138" i="2"/>
  <c r="BG2138" i="2"/>
  <c r="BE2138" i="2"/>
  <c r="T2138" i="2"/>
  <c r="R2138" i="2"/>
  <c r="P2138" i="2"/>
  <c r="BI2137" i="2"/>
  <c r="BH2137" i="2"/>
  <c r="BG2137" i="2"/>
  <c r="BE2137" i="2"/>
  <c r="T2137" i="2"/>
  <c r="R2137" i="2"/>
  <c r="P2137" i="2"/>
  <c r="BI2136" i="2"/>
  <c r="BH2136" i="2"/>
  <c r="BG2136" i="2"/>
  <c r="BE2136" i="2"/>
  <c r="T2136" i="2"/>
  <c r="R2136" i="2"/>
  <c r="P2136" i="2"/>
  <c r="BI2134" i="2"/>
  <c r="BH2134" i="2"/>
  <c r="BG2134" i="2"/>
  <c r="BE2134" i="2"/>
  <c r="T2134" i="2"/>
  <c r="R2134" i="2"/>
  <c r="P2134" i="2"/>
  <c r="BI2133" i="2"/>
  <c r="BH2133" i="2"/>
  <c r="BG2133" i="2"/>
  <c r="BE2133" i="2"/>
  <c r="T2133" i="2"/>
  <c r="R2133" i="2"/>
  <c r="P2133" i="2"/>
  <c r="BI2132" i="2"/>
  <c r="BH2132" i="2"/>
  <c r="BG2132" i="2"/>
  <c r="BE2132" i="2"/>
  <c r="T2132" i="2"/>
  <c r="R2132" i="2"/>
  <c r="P2132" i="2"/>
  <c r="BI2131" i="2"/>
  <c r="BH2131" i="2"/>
  <c r="BG2131" i="2"/>
  <c r="BE2131" i="2"/>
  <c r="T2131" i="2"/>
  <c r="R2131" i="2"/>
  <c r="P2131" i="2"/>
  <c r="BI2130" i="2"/>
  <c r="BH2130" i="2"/>
  <c r="BG2130" i="2"/>
  <c r="BE2130" i="2"/>
  <c r="T2130" i="2"/>
  <c r="R2130" i="2"/>
  <c r="P2130" i="2"/>
  <c r="BI2129" i="2"/>
  <c r="BH2129" i="2"/>
  <c r="BG2129" i="2"/>
  <c r="BE2129" i="2"/>
  <c r="T2129" i="2"/>
  <c r="R2129" i="2"/>
  <c r="P2129" i="2"/>
  <c r="BI2128" i="2"/>
  <c r="BH2128" i="2"/>
  <c r="BG2128" i="2"/>
  <c r="BE2128" i="2"/>
  <c r="T2128" i="2"/>
  <c r="R2128" i="2"/>
  <c r="P2128" i="2"/>
  <c r="BI2127" i="2"/>
  <c r="BH2127" i="2"/>
  <c r="BG2127" i="2"/>
  <c r="BE2127" i="2"/>
  <c r="T2127" i="2"/>
  <c r="R2127" i="2"/>
  <c r="P2127" i="2"/>
  <c r="BI2126" i="2"/>
  <c r="BH2126" i="2"/>
  <c r="BG2126" i="2"/>
  <c r="BE2126" i="2"/>
  <c r="T2126" i="2"/>
  <c r="R2126" i="2"/>
  <c r="P2126" i="2"/>
  <c r="BI2125" i="2"/>
  <c r="BH2125" i="2"/>
  <c r="BG2125" i="2"/>
  <c r="BE2125" i="2"/>
  <c r="T2125" i="2"/>
  <c r="R2125" i="2"/>
  <c r="P2125" i="2"/>
  <c r="BI2124" i="2"/>
  <c r="BH2124" i="2"/>
  <c r="BG2124" i="2"/>
  <c r="BE2124" i="2"/>
  <c r="T2124" i="2"/>
  <c r="R2124" i="2"/>
  <c r="P2124" i="2"/>
  <c r="BI2122" i="2"/>
  <c r="BH2122" i="2"/>
  <c r="BG2122" i="2"/>
  <c r="BE2122" i="2"/>
  <c r="T2122" i="2"/>
  <c r="R2122" i="2"/>
  <c r="P2122" i="2"/>
  <c r="BI2121" i="2"/>
  <c r="BH2121" i="2"/>
  <c r="BG2121" i="2"/>
  <c r="BE2121" i="2"/>
  <c r="T2121" i="2"/>
  <c r="R2121" i="2"/>
  <c r="P2121" i="2"/>
  <c r="BI2120" i="2"/>
  <c r="BH2120" i="2"/>
  <c r="BG2120" i="2"/>
  <c r="BE2120" i="2"/>
  <c r="T2120" i="2"/>
  <c r="R2120" i="2"/>
  <c r="P2120" i="2"/>
  <c r="BI2119" i="2"/>
  <c r="BH2119" i="2"/>
  <c r="BG2119" i="2"/>
  <c r="BE2119" i="2"/>
  <c r="T2119" i="2"/>
  <c r="R2119" i="2"/>
  <c r="P2119" i="2"/>
  <c r="BI2118" i="2"/>
  <c r="BH2118" i="2"/>
  <c r="BG2118" i="2"/>
  <c r="BE2118" i="2"/>
  <c r="T2118" i="2"/>
  <c r="R2118" i="2"/>
  <c r="P2118" i="2"/>
  <c r="BI2117" i="2"/>
  <c r="BH2117" i="2"/>
  <c r="BG2117" i="2"/>
  <c r="BE2117" i="2"/>
  <c r="T2117" i="2"/>
  <c r="R2117" i="2"/>
  <c r="P2117" i="2"/>
  <c r="BI2116" i="2"/>
  <c r="BH2116" i="2"/>
  <c r="BG2116" i="2"/>
  <c r="BE2116" i="2"/>
  <c r="T2116" i="2"/>
  <c r="R2116" i="2"/>
  <c r="P2116" i="2"/>
  <c r="BI2115" i="2"/>
  <c r="BH2115" i="2"/>
  <c r="BG2115" i="2"/>
  <c r="BE2115" i="2"/>
  <c r="T2115" i="2"/>
  <c r="R2115" i="2"/>
  <c r="P2115" i="2"/>
  <c r="BI2114" i="2"/>
  <c r="BH2114" i="2"/>
  <c r="BG2114" i="2"/>
  <c r="BE2114" i="2"/>
  <c r="T2114" i="2"/>
  <c r="R2114" i="2"/>
  <c r="P2114" i="2"/>
  <c r="BI2113" i="2"/>
  <c r="BH2113" i="2"/>
  <c r="BG2113" i="2"/>
  <c r="BE2113" i="2"/>
  <c r="T2113" i="2"/>
  <c r="R2113" i="2"/>
  <c r="P2113" i="2"/>
  <c r="BI2112" i="2"/>
  <c r="BH2112" i="2"/>
  <c r="BG2112" i="2"/>
  <c r="BE2112" i="2"/>
  <c r="T2112" i="2"/>
  <c r="R2112" i="2"/>
  <c r="P2112" i="2"/>
  <c r="BI2110" i="2"/>
  <c r="BH2110" i="2"/>
  <c r="BG2110" i="2"/>
  <c r="BE2110" i="2"/>
  <c r="T2110" i="2"/>
  <c r="R2110" i="2"/>
  <c r="P2110" i="2"/>
  <c r="BI2109" i="2"/>
  <c r="BH2109" i="2"/>
  <c r="BG2109" i="2"/>
  <c r="BE2109" i="2"/>
  <c r="T2109" i="2"/>
  <c r="R2109" i="2"/>
  <c r="P2109" i="2"/>
  <c r="BI2108" i="2"/>
  <c r="BH2108" i="2"/>
  <c r="BG2108" i="2"/>
  <c r="BE2108" i="2"/>
  <c r="T2108" i="2"/>
  <c r="R2108" i="2"/>
  <c r="P2108" i="2"/>
  <c r="BI2107" i="2"/>
  <c r="BH2107" i="2"/>
  <c r="BG2107" i="2"/>
  <c r="BE2107" i="2"/>
  <c r="T2107" i="2"/>
  <c r="R2107" i="2"/>
  <c r="P2107" i="2"/>
  <c r="BI2106" i="2"/>
  <c r="BH2106" i="2"/>
  <c r="BG2106" i="2"/>
  <c r="BE2106" i="2"/>
  <c r="T2106" i="2"/>
  <c r="R2106" i="2"/>
  <c r="P2106" i="2"/>
  <c r="BI2105" i="2"/>
  <c r="BH2105" i="2"/>
  <c r="BG2105" i="2"/>
  <c r="BE2105" i="2"/>
  <c r="T2105" i="2"/>
  <c r="R2105" i="2"/>
  <c r="P2105" i="2"/>
  <c r="BI2104" i="2"/>
  <c r="BH2104" i="2"/>
  <c r="BG2104" i="2"/>
  <c r="BE2104" i="2"/>
  <c r="T2104" i="2"/>
  <c r="R2104" i="2"/>
  <c r="P2104" i="2"/>
  <c r="BI2103" i="2"/>
  <c r="BH2103" i="2"/>
  <c r="BG2103" i="2"/>
  <c r="BE2103" i="2"/>
  <c r="T2103" i="2"/>
  <c r="R2103" i="2"/>
  <c r="P2103" i="2"/>
  <c r="BI2102" i="2"/>
  <c r="BH2102" i="2"/>
  <c r="BG2102" i="2"/>
  <c r="BE2102" i="2"/>
  <c r="T2102" i="2"/>
  <c r="R2102" i="2"/>
  <c r="P2102" i="2"/>
  <c r="BI2101" i="2"/>
  <c r="BH2101" i="2"/>
  <c r="BG2101" i="2"/>
  <c r="BE2101" i="2"/>
  <c r="T2101" i="2"/>
  <c r="R2101" i="2"/>
  <c r="P2101" i="2"/>
  <c r="BI2100" i="2"/>
  <c r="BH2100" i="2"/>
  <c r="BG2100" i="2"/>
  <c r="BE2100" i="2"/>
  <c r="T2100" i="2"/>
  <c r="R2100" i="2"/>
  <c r="P2100" i="2"/>
  <c r="BI2099" i="2"/>
  <c r="BH2099" i="2"/>
  <c r="BG2099" i="2"/>
  <c r="BE2099" i="2"/>
  <c r="T2099" i="2"/>
  <c r="R2099" i="2"/>
  <c r="P2099" i="2"/>
  <c r="BI2098" i="2"/>
  <c r="BH2098" i="2"/>
  <c r="BG2098" i="2"/>
  <c r="BE2098" i="2"/>
  <c r="T2098" i="2"/>
  <c r="R2098" i="2"/>
  <c r="P2098" i="2"/>
  <c r="BI2097" i="2"/>
  <c r="BH2097" i="2"/>
  <c r="BG2097" i="2"/>
  <c r="BE2097" i="2"/>
  <c r="T2097" i="2"/>
  <c r="R2097" i="2"/>
  <c r="P2097" i="2"/>
  <c r="BI2096" i="2"/>
  <c r="BH2096" i="2"/>
  <c r="BG2096" i="2"/>
  <c r="BE2096" i="2"/>
  <c r="T2096" i="2"/>
  <c r="R2096" i="2"/>
  <c r="P2096" i="2"/>
  <c r="BI2095" i="2"/>
  <c r="BH2095" i="2"/>
  <c r="BG2095" i="2"/>
  <c r="BE2095" i="2"/>
  <c r="T2095" i="2"/>
  <c r="R2095" i="2"/>
  <c r="P2095" i="2"/>
  <c r="BI2094" i="2"/>
  <c r="BH2094" i="2"/>
  <c r="BG2094" i="2"/>
  <c r="BE2094" i="2"/>
  <c r="T2094" i="2"/>
  <c r="R2094" i="2"/>
  <c r="P2094" i="2"/>
  <c r="BI2093" i="2"/>
  <c r="BH2093" i="2"/>
  <c r="BG2093" i="2"/>
  <c r="BE2093" i="2"/>
  <c r="T2093" i="2"/>
  <c r="R2093" i="2"/>
  <c r="P2093" i="2"/>
  <c r="BI2092" i="2"/>
  <c r="BH2092" i="2"/>
  <c r="BG2092" i="2"/>
  <c r="BE2092" i="2"/>
  <c r="T2092" i="2"/>
  <c r="R2092" i="2"/>
  <c r="P2092" i="2"/>
  <c r="BI2091" i="2"/>
  <c r="BH2091" i="2"/>
  <c r="BG2091" i="2"/>
  <c r="BE2091" i="2"/>
  <c r="T2091" i="2"/>
  <c r="R2091" i="2"/>
  <c r="P2091" i="2"/>
  <c r="BI2090" i="2"/>
  <c r="BH2090" i="2"/>
  <c r="BG2090" i="2"/>
  <c r="BE2090" i="2"/>
  <c r="T2090" i="2"/>
  <c r="R2090" i="2"/>
  <c r="P2090" i="2"/>
  <c r="BI2089" i="2"/>
  <c r="BH2089" i="2"/>
  <c r="BG2089" i="2"/>
  <c r="BE2089" i="2"/>
  <c r="T2089" i="2"/>
  <c r="R2089" i="2"/>
  <c r="P2089" i="2"/>
  <c r="BI2088" i="2"/>
  <c r="BH2088" i="2"/>
  <c r="BG2088" i="2"/>
  <c r="BE2088" i="2"/>
  <c r="T2088" i="2"/>
  <c r="R2088" i="2"/>
  <c r="P2088" i="2"/>
  <c r="BI2087" i="2"/>
  <c r="BH2087" i="2"/>
  <c r="BG2087" i="2"/>
  <c r="BE2087" i="2"/>
  <c r="T2087" i="2"/>
  <c r="R2087" i="2"/>
  <c r="P2087" i="2"/>
  <c r="BI2086" i="2"/>
  <c r="BH2086" i="2"/>
  <c r="BG2086" i="2"/>
  <c r="BE2086" i="2"/>
  <c r="T2086" i="2"/>
  <c r="R2086" i="2"/>
  <c r="P2086" i="2"/>
  <c r="BI2085" i="2"/>
  <c r="BH2085" i="2"/>
  <c r="BG2085" i="2"/>
  <c r="BE2085" i="2"/>
  <c r="T2085" i="2"/>
  <c r="R2085" i="2"/>
  <c r="P2085" i="2"/>
  <c r="BI2083" i="2"/>
  <c r="BH2083" i="2"/>
  <c r="BG2083" i="2"/>
  <c r="BE2083" i="2"/>
  <c r="T2083" i="2"/>
  <c r="R2083" i="2"/>
  <c r="P2083" i="2"/>
  <c r="BI2082" i="2"/>
  <c r="BH2082" i="2"/>
  <c r="BG2082" i="2"/>
  <c r="BE2082" i="2"/>
  <c r="T2082" i="2"/>
  <c r="R2082" i="2"/>
  <c r="P2082" i="2"/>
  <c r="BI2081" i="2"/>
  <c r="BH2081" i="2"/>
  <c r="BG2081" i="2"/>
  <c r="BE2081" i="2"/>
  <c r="T2081" i="2"/>
  <c r="R2081" i="2"/>
  <c r="P2081" i="2"/>
  <c r="BI2080" i="2"/>
  <c r="BH2080" i="2"/>
  <c r="BG2080" i="2"/>
  <c r="BE2080" i="2"/>
  <c r="T2080" i="2"/>
  <c r="R2080" i="2"/>
  <c r="P2080" i="2"/>
  <c r="BI2079" i="2"/>
  <c r="BH2079" i="2"/>
  <c r="BG2079" i="2"/>
  <c r="BE2079" i="2"/>
  <c r="T2079" i="2"/>
  <c r="R2079" i="2"/>
  <c r="P2079" i="2"/>
  <c r="BI2078" i="2"/>
  <c r="BH2078" i="2"/>
  <c r="BG2078" i="2"/>
  <c r="BE2078" i="2"/>
  <c r="T2078" i="2"/>
  <c r="R2078" i="2"/>
  <c r="P2078" i="2"/>
  <c r="BI2077" i="2"/>
  <c r="BH2077" i="2"/>
  <c r="BG2077" i="2"/>
  <c r="BE2077" i="2"/>
  <c r="T2077" i="2"/>
  <c r="R2077" i="2"/>
  <c r="P2077" i="2"/>
  <c r="BI2076" i="2"/>
  <c r="BH2076" i="2"/>
  <c r="BG2076" i="2"/>
  <c r="BE2076" i="2"/>
  <c r="T2076" i="2"/>
  <c r="R2076" i="2"/>
  <c r="P2076" i="2"/>
  <c r="BI2075" i="2"/>
  <c r="BH2075" i="2"/>
  <c r="BG2075" i="2"/>
  <c r="BE2075" i="2"/>
  <c r="T2075" i="2"/>
  <c r="R2075" i="2"/>
  <c r="P2075" i="2"/>
  <c r="BI2074" i="2"/>
  <c r="BH2074" i="2"/>
  <c r="BG2074" i="2"/>
  <c r="BE2074" i="2"/>
  <c r="T2074" i="2"/>
  <c r="R2074" i="2"/>
  <c r="P2074" i="2"/>
  <c r="BI2073" i="2"/>
  <c r="BH2073" i="2"/>
  <c r="BG2073" i="2"/>
  <c r="BE2073" i="2"/>
  <c r="T2073" i="2"/>
  <c r="R2073" i="2"/>
  <c r="P2073" i="2"/>
  <c r="BI2072" i="2"/>
  <c r="BH2072" i="2"/>
  <c r="BG2072" i="2"/>
  <c r="BE2072" i="2"/>
  <c r="T2072" i="2"/>
  <c r="R2072" i="2"/>
  <c r="P2072" i="2"/>
  <c r="BI2071" i="2"/>
  <c r="BH2071" i="2"/>
  <c r="BG2071" i="2"/>
  <c r="BE2071" i="2"/>
  <c r="T2071" i="2"/>
  <c r="R2071" i="2"/>
  <c r="P2071" i="2"/>
  <c r="BI2070" i="2"/>
  <c r="BH2070" i="2"/>
  <c r="BG2070" i="2"/>
  <c r="BE2070" i="2"/>
  <c r="T2070" i="2"/>
  <c r="R2070" i="2"/>
  <c r="P2070" i="2"/>
  <c r="BI2069" i="2"/>
  <c r="BH2069" i="2"/>
  <c r="BG2069" i="2"/>
  <c r="BE2069" i="2"/>
  <c r="T2069" i="2"/>
  <c r="R2069" i="2"/>
  <c r="P2069" i="2"/>
  <c r="BI2068" i="2"/>
  <c r="BH2068" i="2"/>
  <c r="BG2068" i="2"/>
  <c r="BE2068" i="2"/>
  <c r="T2068" i="2"/>
  <c r="R2068" i="2"/>
  <c r="P2068" i="2"/>
  <c r="BI2067" i="2"/>
  <c r="BH2067" i="2"/>
  <c r="BG2067" i="2"/>
  <c r="BE2067" i="2"/>
  <c r="T2067" i="2"/>
  <c r="R2067" i="2"/>
  <c r="P2067" i="2"/>
  <c r="BI2066" i="2"/>
  <c r="BH2066" i="2"/>
  <c r="BG2066" i="2"/>
  <c r="BE2066" i="2"/>
  <c r="T2066" i="2"/>
  <c r="R2066" i="2"/>
  <c r="P2066" i="2"/>
  <c r="BI2065" i="2"/>
  <c r="BH2065" i="2"/>
  <c r="BG2065" i="2"/>
  <c r="BE2065" i="2"/>
  <c r="T2065" i="2"/>
  <c r="R2065" i="2"/>
  <c r="P2065" i="2"/>
  <c r="BI2064" i="2"/>
  <c r="BH2064" i="2"/>
  <c r="BG2064" i="2"/>
  <c r="BE2064" i="2"/>
  <c r="T2064" i="2"/>
  <c r="R2064" i="2"/>
  <c r="P2064" i="2"/>
  <c r="BI2063" i="2"/>
  <c r="BH2063" i="2"/>
  <c r="BG2063" i="2"/>
  <c r="BE2063" i="2"/>
  <c r="T2063" i="2"/>
  <c r="R2063" i="2"/>
  <c r="P2063" i="2"/>
  <c r="BI2062" i="2"/>
  <c r="BH2062" i="2"/>
  <c r="BG2062" i="2"/>
  <c r="BE2062" i="2"/>
  <c r="T2062" i="2"/>
  <c r="R2062" i="2"/>
  <c r="P2062" i="2"/>
  <c r="BI2061" i="2"/>
  <c r="BH2061" i="2"/>
  <c r="BG2061" i="2"/>
  <c r="BE2061" i="2"/>
  <c r="T2061" i="2"/>
  <c r="R2061" i="2"/>
  <c r="P2061" i="2"/>
  <c r="BI2060" i="2"/>
  <c r="BH2060" i="2"/>
  <c r="BG2060" i="2"/>
  <c r="BE2060" i="2"/>
  <c r="T2060" i="2"/>
  <c r="R2060" i="2"/>
  <c r="P2060" i="2"/>
  <c r="BI2059" i="2"/>
  <c r="BH2059" i="2"/>
  <c r="BG2059" i="2"/>
  <c r="BE2059" i="2"/>
  <c r="T2059" i="2"/>
  <c r="R2059" i="2"/>
  <c r="P2059" i="2"/>
  <c r="BI2058" i="2"/>
  <c r="BH2058" i="2"/>
  <c r="BG2058" i="2"/>
  <c r="BE2058" i="2"/>
  <c r="T2058" i="2"/>
  <c r="R2058" i="2"/>
  <c r="P2058" i="2"/>
  <c r="BI2053" i="2"/>
  <c r="BH2053" i="2"/>
  <c r="BG2053" i="2"/>
  <c r="BE2053" i="2"/>
  <c r="T2053" i="2"/>
  <c r="R2053" i="2"/>
  <c r="P2053" i="2"/>
  <c r="BI2046" i="2"/>
  <c r="BH2046" i="2"/>
  <c r="BG2046" i="2"/>
  <c r="BE2046" i="2"/>
  <c r="T2046" i="2"/>
  <c r="R2046" i="2"/>
  <c r="P2046" i="2"/>
  <c r="BI2043" i="2"/>
  <c r="BH2043" i="2"/>
  <c r="BG2043" i="2"/>
  <c r="BE2043" i="2"/>
  <c r="T2043" i="2"/>
  <c r="R2043" i="2"/>
  <c r="P2043" i="2"/>
  <c r="BI1943" i="2"/>
  <c r="BH1943" i="2"/>
  <c r="BG1943" i="2"/>
  <c r="BE1943" i="2"/>
  <c r="T1943" i="2"/>
  <c r="R1943" i="2"/>
  <c r="P1943" i="2"/>
  <c r="BI1940" i="2"/>
  <c r="BH1940" i="2"/>
  <c r="BG1940" i="2"/>
  <c r="BE1940" i="2"/>
  <c r="T1940" i="2"/>
  <c r="T1939" i="2"/>
  <c r="R1940" i="2"/>
  <c r="R1939" i="2"/>
  <c r="P1940" i="2"/>
  <c r="P1939" i="2" s="1"/>
  <c r="BI1938" i="2"/>
  <c r="BH1938" i="2"/>
  <c r="BG1938" i="2"/>
  <c r="BE1938" i="2"/>
  <c r="T1938" i="2"/>
  <c r="R1938" i="2"/>
  <c r="P1938" i="2"/>
  <c r="BI1906" i="2"/>
  <c r="BH1906" i="2"/>
  <c r="BG1906" i="2"/>
  <c r="BE1906" i="2"/>
  <c r="T1906" i="2"/>
  <c r="R1906" i="2"/>
  <c r="P1906" i="2"/>
  <c r="BI1902" i="2"/>
  <c r="BH1902" i="2"/>
  <c r="BG1902" i="2"/>
  <c r="BE1902" i="2"/>
  <c r="T1902" i="2"/>
  <c r="R1902" i="2"/>
  <c r="P1902" i="2"/>
  <c r="BI1896" i="2"/>
  <c r="BH1896" i="2"/>
  <c r="BG1896" i="2"/>
  <c r="BE1896" i="2"/>
  <c r="T1896" i="2"/>
  <c r="R1896" i="2"/>
  <c r="P1896" i="2"/>
  <c r="BI1892" i="2"/>
  <c r="BH1892" i="2"/>
  <c r="BG1892" i="2"/>
  <c r="BE1892" i="2"/>
  <c r="T1892" i="2"/>
  <c r="R1892" i="2"/>
  <c r="P1892" i="2"/>
  <c r="BI1885" i="2"/>
  <c r="BH1885" i="2"/>
  <c r="BG1885" i="2"/>
  <c r="BE1885" i="2"/>
  <c r="T1885" i="2"/>
  <c r="R1885" i="2"/>
  <c r="P1885" i="2"/>
  <c r="BI1880" i="2"/>
  <c r="BH1880" i="2"/>
  <c r="BG1880" i="2"/>
  <c r="BE1880" i="2"/>
  <c r="T1880" i="2"/>
  <c r="R1880" i="2"/>
  <c r="P1880" i="2"/>
  <c r="BI1876" i="2"/>
  <c r="BH1876" i="2"/>
  <c r="BG1876" i="2"/>
  <c r="BE1876" i="2"/>
  <c r="T1876" i="2"/>
  <c r="R1876" i="2"/>
  <c r="P1876" i="2"/>
  <c r="BI1859" i="2"/>
  <c r="BH1859" i="2"/>
  <c r="BG1859" i="2"/>
  <c r="BE1859" i="2"/>
  <c r="T1859" i="2"/>
  <c r="R1859" i="2"/>
  <c r="P1859" i="2"/>
  <c r="BI1854" i="2"/>
  <c r="BH1854" i="2"/>
  <c r="BG1854" i="2"/>
  <c r="BE1854" i="2"/>
  <c r="T1854" i="2"/>
  <c r="R1854" i="2"/>
  <c r="P1854" i="2"/>
  <c r="BI1850" i="2"/>
  <c r="BH1850" i="2"/>
  <c r="BG1850" i="2"/>
  <c r="BE1850" i="2"/>
  <c r="T1850" i="2"/>
  <c r="R1850" i="2"/>
  <c r="P1850" i="2"/>
  <c r="BI1816" i="2"/>
  <c r="BH1816" i="2"/>
  <c r="BG1816" i="2"/>
  <c r="BE1816" i="2"/>
  <c r="T1816" i="2"/>
  <c r="R1816" i="2"/>
  <c r="P1816" i="2"/>
  <c r="BI1797" i="2"/>
  <c r="BH1797" i="2"/>
  <c r="BG1797" i="2"/>
  <c r="BE1797" i="2"/>
  <c r="T1797" i="2"/>
  <c r="R1797" i="2"/>
  <c r="P1797" i="2"/>
  <c r="BI1793" i="2"/>
  <c r="BH1793" i="2"/>
  <c r="BG1793" i="2"/>
  <c r="BE1793" i="2"/>
  <c r="T1793" i="2"/>
  <c r="R1793" i="2"/>
  <c r="P1793" i="2"/>
  <c r="BI1789" i="2"/>
  <c r="BH1789" i="2"/>
  <c r="BG1789" i="2"/>
  <c r="BE1789" i="2"/>
  <c r="T1789" i="2"/>
  <c r="R1789" i="2"/>
  <c r="P1789" i="2"/>
  <c r="BI1756" i="2"/>
  <c r="BH1756" i="2"/>
  <c r="BG1756" i="2"/>
  <c r="BE1756" i="2"/>
  <c r="T1756" i="2"/>
  <c r="R1756" i="2"/>
  <c r="P1756" i="2"/>
  <c r="BI1752" i="2"/>
  <c r="BH1752" i="2"/>
  <c r="BG1752" i="2"/>
  <c r="BE1752" i="2"/>
  <c r="T1752" i="2"/>
  <c r="R1752" i="2"/>
  <c r="P1752" i="2"/>
  <c r="BI1745" i="2"/>
  <c r="BH1745" i="2"/>
  <c r="BG1745" i="2"/>
  <c r="BE1745" i="2"/>
  <c r="T1745" i="2"/>
  <c r="R1745" i="2"/>
  <c r="P1745" i="2"/>
  <c r="BI1743" i="2"/>
  <c r="BH1743" i="2"/>
  <c r="BG1743" i="2"/>
  <c r="BE1743" i="2"/>
  <c r="T1743" i="2"/>
  <c r="R1743" i="2"/>
  <c r="P1743" i="2"/>
  <c r="BI1739" i="2"/>
  <c r="BH1739" i="2"/>
  <c r="BG1739" i="2"/>
  <c r="BE1739" i="2"/>
  <c r="T1739" i="2"/>
  <c r="R1739" i="2"/>
  <c r="P1739" i="2"/>
  <c r="BI1735" i="2"/>
  <c r="BH1735" i="2"/>
  <c r="BG1735" i="2"/>
  <c r="BE1735" i="2"/>
  <c r="T1735" i="2"/>
  <c r="R1735" i="2"/>
  <c r="P1735" i="2"/>
  <c r="BI1729" i="2"/>
  <c r="BH1729" i="2"/>
  <c r="BG1729" i="2"/>
  <c r="BE1729" i="2"/>
  <c r="T1729" i="2"/>
  <c r="R1729" i="2"/>
  <c r="P1729" i="2"/>
  <c r="BI1727" i="2"/>
  <c r="BH1727" i="2"/>
  <c r="BG1727" i="2"/>
  <c r="BE1727" i="2"/>
  <c r="T1727" i="2"/>
  <c r="R1727" i="2"/>
  <c r="P1727" i="2"/>
  <c r="BI1726" i="2"/>
  <c r="BH1726" i="2"/>
  <c r="BG1726" i="2"/>
  <c r="BE1726" i="2"/>
  <c r="T1726" i="2"/>
  <c r="R1726" i="2"/>
  <c r="P1726" i="2"/>
  <c r="BI1725" i="2"/>
  <c r="BH1725" i="2"/>
  <c r="BG1725" i="2"/>
  <c r="BE1725" i="2"/>
  <c r="T1725" i="2"/>
  <c r="R1725" i="2"/>
  <c r="P1725" i="2"/>
  <c r="BI1724" i="2"/>
  <c r="BH1724" i="2"/>
  <c r="BG1724" i="2"/>
  <c r="BE1724" i="2"/>
  <c r="T1724" i="2"/>
  <c r="R1724" i="2"/>
  <c r="P1724" i="2"/>
  <c r="BI1722" i="2"/>
  <c r="BH1722" i="2"/>
  <c r="BG1722" i="2"/>
  <c r="BE1722" i="2"/>
  <c r="T1722" i="2"/>
  <c r="R1722" i="2"/>
  <c r="P1722" i="2"/>
  <c r="BI1721" i="2"/>
  <c r="BH1721" i="2"/>
  <c r="BG1721" i="2"/>
  <c r="BE1721" i="2"/>
  <c r="T1721" i="2"/>
  <c r="R1721" i="2"/>
  <c r="P1721" i="2"/>
  <c r="BI1720" i="2"/>
  <c r="BH1720" i="2"/>
  <c r="BG1720" i="2"/>
  <c r="BE1720" i="2"/>
  <c r="T1720" i="2"/>
  <c r="R1720" i="2"/>
  <c r="P1720" i="2"/>
  <c r="BI1719" i="2"/>
  <c r="BH1719" i="2"/>
  <c r="BG1719" i="2"/>
  <c r="BE1719" i="2"/>
  <c r="T1719" i="2"/>
  <c r="R1719" i="2"/>
  <c r="P1719" i="2"/>
  <c r="BI1715" i="2"/>
  <c r="BH1715" i="2"/>
  <c r="BG1715" i="2"/>
  <c r="BE1715" i="2"/>
  <c r="T1715" i="2"/>
  <c r="R1715" i="2"/>
  <c r="P1715" i="2"/>
  <c r="BI1711" i="2"/>
  <c r="BH1711" i="2"/>
  <c r="BG1711" i="2"/>
  <c r="BE1711" i="2"/>
  <c r="T1711" i="2"/>
  <c r="R1711" i="2"/>
  <c r="P1711" i="2"/>
  <c r="BI1703" i="2"/>
  <c r="BH1703" i="2"/>
  <c r="BG1703" i="2"/>
  <c r="BE1703" i="2"/>
  <c r="T1703" i="2"/>
  <c r="R1703" i="2"/>
  <c r="P1703" i="2"/>
  <c r="BI1696" i="2"/>
  <c r="BH1696" i="2"/>
  <c r="BG1696" i="2"/>
  <c r="BE1696" i="2"/>
  <c r="T1696" i="2"/>
  <c r="R1696" i="2"/>
  <c r="P1696" i="2"/>
  <c r="BI1688" i="2"/>
  <c r="BH1688" i="2"/>
  <c r="BG1688" i="2"/>
  <c r="BE1688" i="2"/>
  <c r="T1688" i="2"/>
  <c r="R1688" i="2"/>
  <c r="P1688" i="2"/>
  <c r="BI1680" i="2"/>
  <c r="BH1680" i="2"/>
  <c r="BG1680" i="2"/>
  <c r="BE1680" i="2"/>
  <c r="T1680" i="2"/>
  <c r="R1680" i="2"/>
  <c r="P1680" i="2"/>
  <c r="BI1679" i="2"/>
  <c r="BH1679" i="2"/>
  <c r="BG1679" i="2"/>
  <c r="BE1679" i="2"/>
  <c r="T1679" i="2"/>
  <c r="R1679" i="2"/>
  <c r="P1679" i="2"/>
  <c r="BI1678" i="2"/>
  <c r="BH1678" i="2"/>
  <c r="BG1678" i="2"/>
  <c r="BE1678" i="2"/>
  <c r="T1678" i="2"/>
  <c r="R1678" i="2"/>
  <c r="P1678" i="2"/>
  <c r="BI1677" i="2"/>
  <c r="BH1677" i="2"/>
  <c r="BG1677" i="2"/>
  <c r="BE1677" i="2"/>
  <c r="T1677" i="2"/>
  <c r="R1677" i="2"/>
  <c r="P1677" i="2"/>
  <c r="BI1676" i="2"/>
  <c r="BH1676" i="2"/>
  <c r="BG1676" i="2"/>
  <c r="BE1676" i="2"/>
  <c r="T1676" i="2"/>
  <c r="R1676" i="2"/>
  <c r="P1676" i="2"/>
  <c r="BI1675" i="2"/>
  <c r="BH1675" i="2"/>
  <c r="BG1675" i="2"/>
  <c r="BE1675" i="2"/>
  <c r="T1675" i="2"/>
  <c r="R1675" i="2"/>
  <c r="P1675" i="2"/>
  <c r="BI1668" i="2"/>
  <c r="BH1668" i="2"/>
  <c r="BG1668" i="2"/>
  <c r="BE1668" i="2"/>
  <c r="T1668" i="2"/>
  <c r="R1668" i="2"/>
  <c r="P1668" i="2"/>
  <c r="BI1667" i="2"/>
  <c r="BH1667" i="2"/>
  <c r="BG1667" i="2"/>
  <c r="BE1667" i="2"/>
  <c r="T1667" i="2"/>
  <c r="R1667" i="2"/>
  <c r="P1667" i="2"/>
  <c r="BI1666" i="2"/>
  <c r="BH1666" i="2"/>
  <c r="BG1666" i="2"/>
  <c r="BE1666" i="2"/>
  <c r="T1666" i="2"/>
  <c r="R1666" i="2"/>
  <c r="P1666" i="2"/>
  <c r="BI1665" i="2"/>
  <c r="BH1665" i="2"/>
  <c r="BG1665" i="2"/>
  <c r="BE1665" i="2"/>
  <c r="T1665" i="2"/>
  <c r="R1665" i="2"/>
  <c r="P1665" i="2"/>
  <c r="BI1664" i="2"/>
  <c r="BH1664" i="2"/>
  <c r="BG1664" i="2"/>
  <c r="BE1664" i="2"/>
  <c r="T1664" i="2"/>
  <c r="R1664" i="2"/>
  <c r="P1664" i="2"/>
  <c r="BI1663" i="2"/>
  <c r="BH1663" i="2"/>
  <c r="BG1663" i="2"/>
  <c r="BE1663" i="2"/>
  <c r="T1663" i="2"/>
  <c r="R1663" i="2"/>
  <c r="P1663" i="2"/>
  <c r="BI1662" i="2"/>
  <c r="BH1662" i="2"/>
  <c r="BG1662" i="2"/>
  <c r="BE1662" i="2"/>
  <c r="T1662" i="2"/>
  <c r="R1662" i="2"/>
  <c r="P1662" i="2"/>
  <c r="BI1661" i="2"/>
  <c r="BH1661" i="2"/>
  <c r="BG1661" i="2"/>
  <c r="BE1661" i="2"/>
  <c r="T1661" i="2"/>
  <c r="R1661" i="2"/>
  <c r="P1661" i="2"/>
  <c r="BI1660" i="2"/>
  <c r="BH1660" i="2"/>
  <c r="BG1660" i="2"/>
  <c r="BE1660" i="2"/>
  <c r="T1660" i="2"/>
  <c r="R1660" i="2"/>
  <c r="P1660" i="2"/>
  <c r="BI1659" i="2"/>
  <c r="BH1659" i="2"/>
  <c r="BG1659" i="2"/>
  <c r="BE1659" i="2"/>
  <c r="T1659" i="2"/>
  <c r="R1659" i="2"/>
  <c r="P1659" i="2"/>
  <c r="BI1658" i="2"/>
  <c r="BH1658" i="2"/>
  <c r="BG1658" i="2"/>
  <c r="BE1658" i="2"/>
  <c r="T1658" i="2"/>
  <c r="R1658" i="2"/>
  <c r="P1658" i="2"/>
  <c r="BI1657" i="2"/>
  <c r="BH1657" i="2"/>
  <c r="BG1657" i="2"/>
  <c r="BE1657" i="2"/>
  <c r="T1657" i="2"/>
  <c r="R1657" i="2"/>
  <c r="P1657" i="2"/>
  <c r="BI1656" i="2"/>
  <c r="BH1656" i="2"/>
  <c r="BG1656" i="2"/>
  <c r="BE1656" i="2"/>
  <c r="T1656" i="2"/>
  <c r="R1656" i="2"/>
  <c r="P1656" i="2"/>
  <c r="BI1655" i="2"/>
  <c r="BH1655" i="2"/>
  <c r="BG1655" i="2"/>
  <c r="BE1655" i="2"/>
  <c r="T1655" i="2"/>
  <c r="R1655" i="2"/>
  <c r="P1655" i="2"/>
  <c r="BI1654" i="2"/>
  <c r="BH1654" i="2"/>
  <c r="BG1654" i="2"/>
  <c r="BE1654" i="2"/>
  <c r="T1654" i="2"/>
  <c r="R1654" i="2"/>
  <c r="P1654" i="2"/>
  <c r="BI1653" i="2"/>
  <c r="BH1653" i="2"/>
  <c r="BG1653" i="2"/>
  <c r="BE1653" i="2"/>
  <c r="T1653" i="2"/>
  <c r="R1653" i="2"/>
  <c r="P1653" i="2"/>
  <c r="BI1652" i="2"/>
  <c r="BH1652" i="2"/>
  <c r="BG1652" i="2"/>
  <c r="BE1652" i="2"/>
  <c r="T1652" i="2"/>
  <c r="R1652" i="2"/>
  <c r="P1652" i="2"/>
  <c r="BI1651" i="2"/>
  <c r="BH1651" i="2"/>
  <c r="BG1651" i="2"/>
  <c r="BE1651" i="2"/>
  <c r="T1651" i="2"/>
  <c r="R1651" i="2"/>
  <c r="P1651" i="2"/>
  <c r="BI1650" i="2"/>
  <c r="BH1650" i="2"/>
  <c r="BG1650" i="2"/>
  <c r="BE1650" i="2"/>
  <c r="T1650" i="2"/>
  <c r="R1650" i="2"/>
  <c r="P1650" i="2"/>
  <c r="BI1649" i="2"/>
  <c r="BH1649" i="2"/>
  <c r="BG1649" i="2"/>
  <c r="BE1649" i="2"/>
  <c r="T1649" i="2"/>
  <c r="R1649" i="2"/>
  <c r="P1649" i="2"/>
  <c r="BI1648" i="2"/>
  <c r="BH1648" i="2"/>
  <c r="BG1648" i="2"/>
  <c r="BE1648" i="2"/>
  <c r="T1648" i="2"/>
  <c r="R1648" i="2"/>
  <c r="P1648" i="2"/>
  <c r="BI1646" i="2"/>
  <c r="BH1646" i="2"/>
  <c r="BG1646" i="2"/>
  <c r="BE1646" i="2"/>
  <c r="T1646" i="2"/>
  <c r="R1646" i="2"/>
  <c r="P1646" i="2"/>
  <c r="BI1643" i="2"/>
  <c r="BH1643" i="2"/>
  <c r="BG1643" i="2"/>
  <c r="BE1643" i="2"/>
  <c r="T1643" i="2"/>
  <c r="R1643" i="2"/>
  <c r="P1643" i="2"/>
  <c r="BI1641" i="2"/>
  <c r="BH1641" i="2"/>
  <c r="BG1641" i="2"/>
  <c r="BE1641" i="2"/>
  <c r="T1641" i="2"/>
  <c r="R1641" i="2"/>
  <c r="P1641" i="2"/>
  <c r="BI1631" i="2"/>
  <c r="BH1631" i="2"/>
  <c r="BG1631" i="2"/>
  <c r="BE1631" i="2"/>
  <c r="T1631" i="2"/>
  <c r="R1631" i="2"/>
  <c r="P1631" i="2"/>
  <c r="BI1629" i="2"/>
  <c r="BH1629" i="2"/>
  <c r="BG1629" i="2"/>
  <c r="BE1629" i="2"/>
  <c r="T1629" i="2"/>
  <c r="R1629" i="2"/>
  <c r="P1629" i="2"/>
  <c r="BI1625" i="2"/>
  <c r="BH1625" i="2"/>
  <c r="BG1625" i="2"/>
  <c r="BE1625" i="2"/>
  <c r="T1625" i="2"/>
  <c r="R1625" i="2"/>
  <c r="P1625" i="2"/>
  <c r="BI1621" i="2"/>
  <c r="BH1621" i="2"/>
  <c r="BG1621" i="2"/>
  <c r="BE1621" i="2"/>
  <c r="T1621" i="2"/>
  <c r="R1621" i="2"/>
  <c r="P1621" i="2"/>
  <c r="BI1617" i="2"/>
  <c r="BH1617" i="2"/>
  <c r="BG1617" i="2"/>
  <c r="BE1617" i="2"/>
  <c r="T1617" i="2"/>
  <c r="R1617" i="2"/>
  <c r="P1617" i="2"/>
  <c r="BI1615" i="2"/>
  <c r="BH1615" i="2"/>
  <c r="BG1615" i="2"/>
  <c r="BE1615" i="2"/>
  <c r="T1615" i="2"/>
  <c r="R1615" i="2"/>
  <c r="P1615" i="2"/>
  <c r="BI1605" i="2"/>
  <c r="BH1605" i="2"/>
  <c r="BG1605" i="2"/>
  <c r="BE1605" i="2"/>
  <c r="T1605" i="2"/>
  <c r="R1605" i="2"/>
  <c r="P1605" i="2"/>
  <c r="BI1603" i="2"/>
  <c r="BH1603" i="2"/>
  <c r="BG1603" i="2"/>
  <c r="BE1603" i="2"/>
  <c r="T1603" i="2"/>
  <c r="R1603" i="2"/>
  <c r="P1603" i="2"/>
  <c r="BI1602" i="2"/>
  <c r="BH1602" i="2"/>
  <c r="BG1602" i="2"/>
  <c r="BE1602" i="2"/>
  <c r="T1602" i="2"/>
  <c r="R1602" i="2"/>
  <c r="P1602" i="2"/>
  <c r="BI1600" i="2"/>
  <c r="BH1600" i="2"/>
  <c r="BG1600" i="2"/>
  <c r="BE1600" i="2"/>
  <c r="T1600" i="2"/>
  <c r="R1600" i="2"/>
  <c r="P1600" i="2"/>
  <c r="BI1597" i="2"/>
  <c r="BH1597" i="2"/>
  <c r="BG1597" i="2"/>
  <c r="BE1597" i="2"/>
  <c r="T1597" i="2"/>
  <c r="R1597" i="2"/>
  <c r="P1597" i="2"/>
  <c r="BI1594" i="2"/>
  <c r="BH1594" i="2"/>
  <c r="BG1594" i="2"/>
  <c r="BE1594" i="2"/>
  <c r="T1594" i="2"/>
  <c r="R1594" i="2"/>
  <c r="P1594" i="2"/>
  <c r="BI1591" i="2"/>
  <c r="BH1591" i="2"/>
  <c r="BG1591" i="2"/>
  <c r="BE1591" i="2"/>
  <c r="T1591" i="2"/>
  <c r="R1591" i="2"/>
  <c r="P1591" i="2"/>
  <c r="BI1589" i="2"/>
  <c r="BH1589" i="2"/>
  <c r="BG1589" i="2"/>
  <c r="BE1589" i="2"/>
  <c r="T1589" i="2"/>
  <c r="R1589" i="2"/>
  <c r="P1589" i="2"/>
  <c r="BI1587" i="2"/>
  <c r="BH1587" i="2"/>
  <c r="BG1587" i="2"/>
  <c r="BE1587" i="2"/>
  <c r="T1587" i="2"/>
  <c r="R1587" i="2"/>
  <c r="P1587" i="2"/>
  <c r="BI1585" i="2"/>
  <c r="BH1585" i="2"/>
  <c r="BG1585" i="2"/>
  <c r="BE1585" i="2"/>
  <c r="T1585" i="2"/>
  <c r="R1585" i="2"/>
  <c r="P1585" i="2"/>
  <c r="BI1583" i="2"/>
  <c r="BH1583" i="2"/>
  <c r="BG1583" i="2"/>
  <c r="BE1583" i="2"/>
  <c r="T1583" i="2"/>
  <c r="R1583" i="2"/>
  <c r="P1583" i="2"/>
  <c r="BI1581" i="2"/>
  <c r="BH1581" i="2"/>
  <c r="BG1581" i="2"/>
  <c r="BE1581" i="2"/>
  <c r="T1581" i="2"/>
  <c r="R1581" i="2"/>
  <c r="P1581" i="2"/>
  <c r="BI1580" i="2"/>
  <c r="BH1580" i="2"/>
  <c r="BG1580" i="2"/>
  <c r="BE1580" i="2"/>
  <c r="T1580" i="2"/>
  <c r="R1580" i="2"/>
  <c r="P1580" i="2"/>
  <c r="BI1579" i="2"/>
  <c r="BH1579" i="2"/>
  <c r="BG1579" i="2"/>
  <c r="BE1579" i="2"/>
  <c r="T1579" i="2"/>
  <c r="R1579" i="2"/>
  <c r="P1579" i="2"/>
  <c r="BI1573" i="2"/>
  <c r="BH1573" i="2"/>
  <c r="BG1573" i="2"/>
  <c r="BE1573" i="2"/>
  <c r="T1573" i="2"/>
  <c r="R1573" i="2"/>
  <c r="P1573" i="2"/>
  <c r="BI1571" i="2"/>
  <c r="BH1571" i="2"/>
  <c r="BG1571" i="2"/>
  <c r="BE1571" i="2"/>
  <c r="T1571" i="2"/>
  <c r="R1571" i="2"/>
  <c r="P1571" i="2"/>
  <c r="BI1570" i="2"/>
  <c r="BH1570" i="2"/>
  <c r="BG1570" i="2"/>
  <c r="BE1570" i="2"/>
  <c r="T1570" i="2"/>
  <c r="R1570" i="2"/>
  <c r="P1570" i="2"/>
  <c r="BI1569" i="2"/>
  <c r="BH1569" i="2"/>
  <c r="BG1569" i="2"/>
  <c r="BE1569" i="2"/>
  <c r="T1569" i="2"/>
  <c r="R1569" i="2"/>
  <c r="P1569" i="2"/>
  <c r="BI1568" i="2"/>
  <c r="BH1568" i="2"/>
  <c r="BG1568" i="2"/>
  <c r="BE1568" i="2"/>
  <c r="T1568" i="2"/>
  <c r="R1568" i="2"/>
  <c r="P1568" i="2"/>
  <c r="BI1558" i="2"/>
  <c r="BH1558" i="2"/>
  <c r="BG1558" i="2"/>
  <c r="BE1558" i="2"/>
  <c r="T1558" i="2"/>
  <c r="R1558" i="2"/>
  <c r="P1558" i="2"/>
  <c r="BI1557" i="2"/>
  <c r="BH1557" i="2"/>
  <c r="BG1557" i="2"/>
  <c r="BE1557" i="2"/>
  <c r="T1557" i="2"/>
  <c r="R1557" i="2"/>
  <c r="P1557" i="2"/>
  <c r="BI1556" i="2"/>
  <c r="BH1556" i="2"/>
  <c r="BG1556" i="2"/>
  <c r="BE1556" i="2"/>
  <c r="T1556" i="2"/>
  <c r="R1556" i="2"/>
  <c r="P1556" i="2"/>
  <c r="BI1555" i="2"/>
  <c r="BH1555" i="2"/>
  <c r="BG1555" i="2"/>
  <c r="BE1555" i="2"/>
  <c r="T1555" i="2"/>
  <c r="R1555" i="2"/>
  <c r="P1555" i="2"/>
  <c r="BI1554" i="2"/>
  <c r="BH1554" i="2"/>
  <c r="BG1554" i="2"/>
  <c r="BE1554" i="2"/>
  <c r="T1554" i="2"/>
  <c r="R1554" i="2"/>
  <c r="P1554" i="2"/>
  <c r="BI1553" i="2"/>
  <c r="BH1553" i="2"/>
  <c r="BG1553" i="2"/>
  <c r="BE1553" i="2"/>
  <c r="T1553" i="2"/>
  <c r="R1553" i="2"/>
  <c r="P1553" i="2"/>
  <c r="BI1552" i="2"/>
  <c r="BH1552" i="2"/>
  <c r="BG1552" i="2"/>
  <c r="BE1552" i="2"/>
  <c r="T1552" i="2"/>
  <c r="R1552" i="2"/>
  <c r="P1552" i="2"/>
  <c r="BI1550" i="2"/>
  <c r="BH1550" i="2"/>
  <c r="BG1550" i="2"/>
  <c r="BE1550" i="2"/>
  <c r="T1550" i="2"/>
  <c r="R1550" i="2"/>
  <c r="P1550" i="2"/>
  <c r="BI1547" i="2"/>
  <c r="BH1547" i="2"/>
  <c r="BG1547" i="2"/>
  <c r="BE1547" i="2"/>
  <c r="T1547" i="2"/>
  <c r="R1547" i="2"/>
  <c r="P1547" i="2"/>
  <c r="BI1545" i="2"/>
  <c r="BH1545" i="2"/>
  <c r="BG1545" i="2"/>
  <c r="BE1545" i="2"/>
  <c r="T1545" i="2"/>
  <c r="R1545" i="2"/>
  <c r="P1545" i="2"/>
  <c r="BI1543" i="2"/>
  <c r="BH1543" i="2"/>
  <c r="BG1543" i="2"/>
  <c r="BE1543" i="2"/>
  <c r="T1543" i="2"/>
  <c r="R1543" i="2"/>
  <c r="P1543" i="2"/>
  <c r="BI1541" i="2"/>
  <c r="BH1541" i="2"/>
  <c r="BG1541" i="2"/>
  <c r="BE1541" i="2"/>
  <c r="T1541" i="2"/>
  <c r="R1541" i="2"/>
  <c r="P1541" i="2"/>
  <c r="BI1539" i="2"/>
  <c r="BH1539" i="2"/>
  <c r="BG1539" i="2"/>
  <c r="BE1539" i="2"/>
  <c r="T1539" i="2"/>
  <c r="R1539" i="2"/>
  <c r="P1539" i="2"/>
  <c r="BI1536" i="2"/>
  <c r="BH1536" i="2"/>
  <c r="BG1536" i="2"/>
  <c r="BE1536" i="2"/>
  <c r="T1536" i="2"/>
  <c r="R1536" i="2"/>
  <c r="P1536" i="2"/>
  <c r="BI1535" i="2"/>
  <c r="BH1535" i="2"/>
  <c r="BG1535" i="2"/>
  <c r="BE1535" i="2"/>
  <c r="T1535" i="2"/>
  <c r="R1535" i="2"/>
  <c r="P1535" i="2"/>
  <c r="BI1533" i="2"/>
  <c r="BH1533" i="2"/>
  <c r="BG1533" i="2"/>
  <c r="BE1533" i="2"/>
  <c r="T1533" i="2"/>
  <c r="R1533" i="2"/>
  <c r="P1533" i="2"/>
  <c r="BI1528" i="2"/>
  <c r="BH1528" i="2"/>
  <c r="BG1528" i="2"/>
  <c r="BE1528" i="2"/>
  <c r="T1528" i="2"/>
  <c r="R1528" i="2"/>
  <c r="P1528" i="2"/>
  <c r="BI1526" i="2"/>
  <c r="BH1526" i="2"/>
  <c r="BG1526" i="2"/>
  <c r="BE1526" i="2"/>
  <c r="T1526" i="2"/>
  <c r="R1526" i="2"/>
  <c r="P1526" i="2"/>
  <c r="BI1504" i="2"/>
  <c r="BH1504" i="2"/>
  <c r="BG1504" i="2"/>
  <c r="BE1504" i="2"/>
  <c r="T1504" i="2"/>
  <c r="R1504" i="2"/>
  <c r="P1504" i="2"/>
  <c r="BI1502" i="2"/>
  <c r="BH1502" i="2"/>
  <c r="BG1502" i="2"/>
  <c r="BE1502" i="2"/>
  <c r="T1502" i="2"/>
  <c r="T1501" i="2" s="1"/>
  <c r="R1502" i="2"/>
  <c r="R1501" i="2"/>
  <c r="P1502" i="2"/>
  <c r="P1501" i="2" s="1"/>
  <c r="BI1500" i="2"/>
  <c r="BH1500" i="2"/>
  <c r="BG1500" i="2"/>
  <c r="BE1500" i="2"/>
  <c r="T1500" i="2"/>
  <c r="R1500" i="2"/>
  <c r="P1500" i="2"/>
  <c r="BI1499" i="2"/>
  <c r="BH1499" i="2"/>
  <c r="BG1499" i="2"/>
  <c r="BE1499" i="2"/>
  <c r="T1499" i="2"/>
  <c r="R1499" i="2"/>
  <c r="P1499" i="2"/>
  <c r="BI1498" i="2"/>
  <c r="BH1498" i="2"/>
  <c r="BG1498" i="2"/>
  <c r="BE1498" i="2"/>
  <c r="T1498" i="2"/>
  <c r="R1498" i="2"/>
  <c r="P1498" i="2"/>
  <c r="BI1497" i="2"/>
  <c r="BH1497" i="2"/>
  <c r="BG1497" i="2"/>
  <c r="BE1497" i="2"/>
  <c r="T1497" i="2"/>
  <c r="R1497" i="2"/>
  <c r="P1497" i="2"/>
  <c r="BI1496" i="2"/>
  <c r="BH1496" i="2"/>
  <c r="BG1496" i="2"/>
  <c r="BE1496" i="2"/>
  <c r="T1496" i="2"/>
  <c r="R1496" i="2"/>
  <c r="P1496" i="2"/>
  <c r="BI1495" i="2"/>
  <c r="BH1495" i="2"/>
  <c r="BG1495" i="2"/>
  <c r="BE1495" i="2"/>
  <c r="T1495" i="2"/>
  <c r="R1495" i="2"/>
  <c r="P1495" i="2"/>
  <c r="BI1494" i="2"/>
  <c r="BH1494" i="2"/>
  <c r="BG1494" i="2"/>
  <c r="BE1494" i="2"/>
  <c r="T1494" i="2"/>
  <c r="R1494" i="2"/>
  <c r="P1494" i="2"/>
  <c r="BI1490" i="2"/>
  <c r="BH1490" i="2"/>
  <c r="BG1490" i="2"/>
  <c r="BE1490" i="2"/>
  <c r="T1490" i="2"/>
  <c r="R1490" i="2"/>
  <c r="P1490" i="2"/>
  <c r="BI1488" i="2"/>
  <c r="BH1488" i="2"/>
  <c r="BG1488" i="2"/>
  <c r="BE1488" i="2"/>
  <c r="T1488" i="2"/>
  <c r="T1487" i="2"/>
  <c r="R1488" i="2"/>
  <c r="R1487" i="2" s="1"/>
  <c r="P1488" i="2"/>
  <c r="P1487" i="2" s="1"/>
  <c r="BI1486" i="2"/>
  <c r="BH1486" i="2"/>
  <c r="BG1486" i="2"/>
  <c r="BE1486" i="2"/>
  <c r="T1486" i="2"/>
  <c r="R1486" i="2"/>
  <c r="P1486" i="2"/>
  <c r="BI1479" i="2"/>
  <c r="BH1479" i="2"/>
  <c r="BG1479" i="2"/>
  <c r="BE1479" i="2"/>
  <c r="T1479" i="2"/>
  <c r="R1479" i="2"/>
  <c r="P1479" i="2"/>
  <c r="BI1477" i="2"/>
  <c r="BH1477" i="2"/>
  <c r="BG1477" i="2"/>
  <c r="BE1477" i="2"/>
  <c r="T1477" i="2"/>
  <c r="R1477" i="2"/>
  <c r="P1477" i="2"/>
  <c r="BI1468" i="2"/>
  <c r="BH1468" i="2"/>
  <c r="BG1468" i="2"/>
  <c r="BE1468" i="2"/>
  <c r="T1468" i="2"/>
  <c r="R1468" i="2"/>
  <c r="P1468" i="2"/>
  <c r="BI1465" i="2"/>
  <c r="BH1465" i="2"/>
  <c r="BG1465" i="2"/>
  <c r="BE1465" i="2"/>
  <c r="T1465" i="2"/>
  <c r="R1465" i="2"/>
  <c r="P1465" i="2"/>
  <c r="BI1459" i="2"/>
  <c r="BH1459" i="2"/>
  <c r="BG1459" i="2"/>
  <c r="BE1459" i="2"/>
  <c r="T1459" i="2"/>
  <c r="R1459" i="2"/>
  <c r="P1459" i="2"/>
  <c r="BI1457" i="2"/>
  <c r="BH1457" i="2"/>
  <c r="BG1457" i="2"/>
  <c r="BE1457" i="2"/>
  <c r="T1457" i="2"/>
  <c r="R1457" i="2"/>
  <c r="P1457" i="2"/>
  <c r="BI1455" i="2"/>
  <c r="BH1455" i="2"/>
  <c r="BG1455" i="2"/>
  <c r="BE1455" i="2"/>
  <c r="T1455" i="2"/>
  <c r="R1455" i="2"/>
  <c r="P1455" i="2"/>
  <c r="BI1444" i="2"/>
  <c r="BH1444" i="2"/>
  <c r="BG1444" i="2"/>
  <c r="BE1444" i="2"/>
  <c r="T1444" i="2"/>
  <c r="R1444" i="2"/>
  <c r="P1444" i="2"/>
  <c r="BI1442" i="2"/>
  <c r="BH1442" i="2"/>
  <c r="BG1442" i="2"/>
  <c r="BE1442" i="2"/>
  <c r="T1442" i="2"/>
  <c r="R1442" i="2"/>
  <c r="P1442" i="2"/>
  <c r="BI1440" i="2"/>
  <c r="BH1440" i="2"/>
  <c r="BG1440" i="2"/>
  <c r="BE1440" i="2"/>
  <c r="T1440" i="2"/>
  <c r="R1440" i="2"/>
  <c r="P1440" i="2"/>
  <c r="BI1420" i="2"/>
  <c r="BH1420" i="2"/>
  <c r="BG1420" i="2"/>
  <c r="BE1420" i="2"/>
  <c r="T1420" i="2"/>
  <c r="R1420" i="2"/>
  <c r="P1420" i="2"/>
  <c r="BI1418" i="2"/>
  <c r="BH1418" i="2"/>
  <c r="BG1418" i="2"/>
  <c r="BE1418" i="2"/>
  <c r="T1418" i="2"/>
  <c r="R1418" i="2"/>
  <c r="P1418" i="2"/>
  <c r="BI1416" i="2"/>
  <c r="BH1416" i="2"/>
  <c r="BG1416" i="2"/>
  <c r="BE1416" i="2"/>
  <c r="T1416" i="2"/>
  <c r="R1416" i="2"/>
  <c r="P1416" i="2"/>
  <c r="BI1414" i="2"/>
  <c r="BH1414" i="2"/>
  <c r="BG1414" i="2"/>
  <c r="BE1414" i="2"/>
  <c r="T1414" i="2"/>
  <c r="R1414" i="2"/>
  <c r="P1414" i="2"/>
  <c r="BI1406" i="2"/>
  <c r="BH1406" i="2"/>
  <c r="BG1406" i="2"/>
  <c r="BE1406" i="2"/>
  <c r="T1406" i="2"/>
  <c r="R1406" i="2"/>
  <c r="P1406" i="2"/>
  <c r="BI1404" i="2"/>
  <c r="BH1404" i="2"/>
  <c r="BG1404" i="2"/>
  <c r="BE1404" i="2"/>
  <c r="T1404" i="2"/>
  <c r="R1404" i="2"/>
  <c r="P1404" i="2"/>
  <c r="BI1399" i="2"/>
  <c r="BH1399" i="2"/>
  <c r="BG1399" i="2"/>
  <c r="BE1399" i="2"/>
  <c r="T1399" i="2"/>
  <c r="R1399" i="2"/>
  <c r="P1399" i="2"/>
  <c r="BI1397" i="2"/>
  <c r="BH1397" i="2"/>
  <c r="BG1397" i="2"/>
  <c r="BE1397" i="2"/>
  <c r="T1397" i="2"/>
  <c r="R1397" i="2"/>
  <c r="P1397" i="2"/>
  <c r="BI1396" i="2"/>
  <c r="BH1396" i="2"/>
  <c r="BG1396" i="2"/>
  <c r="BE1396" i="2"/>
  <c r="T1396" i="2"/>
  <c r="R1396" i="2"/>
  <c r="P1396" i="2"/>
  <c r="BI1395" i="2"/>
  <c r="BH1395" i="2"/>
  <c r="BG1395" i="2"/>
  <c r="BE1395" i="2"/>
  <c r="T1395" i="2"/>
  <c r="R1395" i="2"/>
  <c r="P1395" i="2"/>
  <c r="BI1394" i="2"/>
  <c r="BH1394" i="2"/>
  <c r="BG1394" i="2"/>
  <c r="BE1394" i="2"/>
  <c r="T1394" i="2"/>
  <c r="R1394" i="2"/>
  <c r="P1394" i="2"/>
  <c r="BI1392" i="2"/>
  <c r="BH1392" i="2"/>
  <c r="BG1392" i="2"/>
  <c r="BE1392" i="2"/>
  <c r="T1392" i="2"/>
  <c r="R1392" i="2"/>
  <c r="P1392" i="2"/>
  <c r="BI1391" i="2"/>
  <c r="BH1391" i="2"/>
  <c r="BG1391" i="2"/>
  <c r="BE1391" i="2"/>
  <c r="T1391" i="2"/>
  <c r="R1391" i="2"/>
  <c r="P1391" i="2"/>
  <c r="BI1389" i="2"/>
  <c r="BH1389" i="2"/>
  <c r="BG1389" i="2"/>
  <c r="BE1389" i="2"/>
  <c r="T1389" i="2"/>
  <c r="R1389" i="2"/>
  <c r="P1389" i="2"/>
  <c r="BI1381" i="2"/>
  <c r="BH1381" i="2"/>
  <c r="BG1381" i="2"/>
  <c r="BE1381" i="2"/>
  <c r="T1381" i="2"/>
  <c r="R1381" i="2"/>
  <c r="P1381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6" i="2"/>
  <c r="BH1376" i="2"/>
  <c r="BG1376" i="2"/>
  <c r="BE1376" i="2"/>
  <c r="T1376" i="2"/>
  <c r="R1376" i="2"/>
  <c r="P1376" i="2"/>
  <c r="BI1363" i="2"/>
  <c r="BH1363" i="2"/>
  <c r="BG1363" i="2"/>
  <c r="BE1363" i="2"/>
  <c r="T1363" i="2"/>
  <c r="R1363" i="2"/>
  <c r="P1363" i="2"/>
  <c r="BI1361" i="2"/>
  <c r="BH1361" i="2"/>
  <c r="BG1361" i="2"/>
  <c r="BE1361" i="2"/>
  <c r="T1361" i="2"/>
  <c r="R1361" i="2"/>
  <c r="P1361" i="2"/>
  <c r="BI1348" i="2"/>
  <c r="BH1348" i="2"/>
  <c r="BG1348" i="2"/>
  <c r="BE1348" i="2"/>
  <c r="T1348" i="2"/>
  <c r="R1348" i="2"/>
  <c r="P1348" i="2"/>
  <c r="BI1346" i="2"/>
  <c r="BH1346" i="2"/>
  <c r="BG1346" i="2"/>
  <c r="BE1346" i="2"/>
  <c r="T1346" i="2"/>
  <c r="R1346" i="2"/>
  <c r="P1346" i="2"/>
  <c r="BI1333" i="2"/>
  <c r="BH1333" i="2"/>
  <c r="BG1333" i="2"/>
  <c r="BE1333" i="2"/>
  <c r="T1333" i="2"/>
  <c r="R1333" i="2"/>
  <c r="P1333" i="2"/>
  <c r="BI1331" i="2"/>
  <c r="BH1331" i="2"/>
  <c r="BG1331" i="2"/>
  <c r="BE1331" i="2"/>
  <c r="T1331" i="2"/>
  <c r="R1331" i="2"/>
  <c r="P1331" i="2"/>
  <c r="BI1327" i="2"/>
  <c r="BH1327" i="2"/>
  <c r="BG1327" i="2"/>
  <c r="BE1327" i="2"/>
  <c r="T1327" i="2"/>
  <c r="R1327" i="2"/>
  <c r="P1327" i="2"/>
  <c r="BI1301" i="2"/>
  <c r="BH1301" i="2"/>
  <c r="BG1301" i="2"/>
  <c r="BE1301" i="2"/>
  <c r="T1301" i="2"/>
  <c r="R1301" i="2"/>
  <c r="P1301" i="2"/>
  <c r="BI1295" i="2"/>
  <c r="BH1295" i="2"/>
  <c r="BG1295" i="2"/>
  <c r="BE1295" i="2"/>
  <c r="T1295" i="2"/>
  <c r="R1295" i="2"/>
  <c r="P1295" i="2"/>
  <c r="BI1293" i="2"/>
  <c r="BH1293" i="2"/>
  <c r="BG1293" i="2"/>
  <c r="BE1293" i="2"/>
  <c r="T1293" i="2"/>
  <c r="R1293" i="2"/>
  <c r="P1293" i="2"/>
  <c r="BI1274" i="2"/>
  <c r="BH1274" i="2"/>
  <c r="BG1274" i="2"/>
  <c r="BE1274" i="2"/>
  <c r="T1274" i="2"/>
  <c r="R1274" i="2"/>
  <c r="P1274" i="2"/>
  <c r="BI1270" i="2"/>
  <c r="BH1270" i="2"/>
  <c r="BG1270" i="2"/>
  <c r="BE1270" i="2"/>
  <c r="T1270" i="2"/>
  <c r="R1270" i="2"/>
  <c r="P1270" i="2"/>
  <c r="BI1268" i="2"/>
  <c r="BH1268" i="2"/>
  <c r="BG1268" i="2"/>
  <c r="BE1268" i="2"/>
  <c r="T1268" i="2"/>
  <c r="R1268" i="2"/>
  <c r="P1268" i="2"/>
  <c r="BI1262" i="2"/>
  <c r="BH1262" i="2"/>
  <c r="BG1262" i="2"/>
  <c r="BE1262" i="2"/>
  <c r="T1262" i="2"/>
  <c r="R1262" i="2"/>
  <c r="P1262" i="2"/>
  <c r="BI1258" i="2"/>
  <c r="BH1258" i="2"/>
  <c r="BG1258" i="2"/>
  <c r="BE1258" i="2"/>
  <c r="T1258" i="2"/>
  <c r="R1258" i="2"/>
  <c r="P1258" i="2"/>
  <c r="BI1256" i="2"/>
  <c r="BH1256" i="2"/>
  <c r="BG1256" i="2"/>
  <c r="BE1256" i="2"/>
  <c r="T1256" i="2"/>
  <c r="R1256" i="2"/>
  <c r="P1256" i="2"/>
  <c r="BI1253" i="2"/>
  <c r="BH1253" i="2"/>
  <c r="BG1253" i="2"/>
  <c r="BE1253" i="2"/>
  <c r="T1253" i="2"/>
  <c r="T1252" i="2" s="1"/>
  <c r="R1253" i="2"/>
  <c r="R1252" i="2" s="1"/>
  <c r="P1253" i="2"/>
  <c r="P1252" i="2"/>
  <c r="BI1244" i="2"/>
  <c r="BH1244" i="2"/>
  <c r="BG1244" i="2"/>
  <c r="BE1244" i="2"/>
  <c r="T1244" i="2"/>
  <c r="R1244" i="2"/>
  <c r="P1244" i="2"/>
  <c r="BI1243" i="2"/>
  <c r="BH1243" i="2"/>
  <c r="BG1243" i="2"/>
  <c r="BE1243" i="2"/>
  <c r="T1243" i="2"/>
  <c r="R1243" i="2"/>
  <c r="P1243" i="2"/>
  <c r="BI1224" i="2"/>
  <c r="BH1224" i="2"/>
  <c r="BG1224" i="2"/>
  <c r="BE1224" i="2"/>
  <c r="T1224" i="2"/>
  <c r="R1224" i="2"/>
  <c r="P1224" i="2"/>
  <c r="BI1207" i="2"/>
  <c r="BH1207" i="2"/>
  <c r="BG1207" i="2"/>
  <c r="BE1207" i="2"/>
  <c r="T1207" i="2"/>
  <c r="R1207" i="2"/>
  <c r="P1207" i="2"/>
  <c r="BI1191" i="2"/>
  <c r="BH1191" i="2"/>
  <c r="BG1191" i="2"/>
  <c r="BE1191" i="2"/>
  <c r="T1191" i="2"/>
  <c r="R1191" i="2"/>
  <c r="P1191" i="2"/>
  <c r="BI1164" i="2"/>
  <c r="BH1164" i="2"/>
  <c r="BG1164" i="2"/>
  <c r="BE1164" i="2"/>
  <c r="T1164" i="2"/>
  <c r="R1164" i="2"/>
  <c r="P1164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4" i="2"/>
  <c r="BH1154" i="2"/>
  <c r="BG1154" i="2"/>
  <c r="BE1154" i="2"/>
  <c r="T1154" i="2"/>
  <c r="R1154" i="2"/>
  <c r="P1154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49" i="2"/>
  <c r="BH1149" i="2"/>
  <c r="BG1149" i="2"/>
  <c r="BE1149" i="2"/>
  <c r="T1149" i="2"/>
  <c r="R1149" i="2"/>
  <c r="P1149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29" i="2"/>
  <c r="BH1129" i="2"/>
  <c r="BG1129" i="2"/>
  <c r="BE1129" i="2"/>
  <c r="T1129" i="2"/>
  <c r="R1129" i="2"/>
  <c r="P1129" i="2"/>
  <c r="BI1127" i="2"/>
  <c r="BH1127" i="2"/>
  <c r="BG1127" i="2"/>
  <c r="BE1127" i="2"/>
  <c r="T1127" i="2"/>
  <c r="R1127" i="2"/>
  <c r="P1127" i="2"/>
  <c r="BI1125" i="2"/>
  <c r="BH1125" i="2"/>
  <c r="BG1125" i="2"/>
  <c r="BE1125" i="2"/>
  <c r="T1125" i="2"/>
  <c r="R1125" i="2"/>
  <c r="P1125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3" i="2"/>
  <c r="BH1113" i="2"/>
  <c r="BG1113" i="2"/>
  <c r="BE1113" i="2"/>
  <c r="T1113" i="2"/>
  <c r="R1113" i="2"/>
  <c r="P1113" i="2"/>
  <c r="BI1106" i="2"/>
  <c r="BH1106" i="2"/>
  <c r="BG1106" i="2"/>
  <c r="BE1106" i="2"/>
  <c r="T1106" i="2"/>
  <c r="R1106" i="2"/>
  <c r="P1106" i="2"/>
  <c r="BI1105" i="2"/>
  <c r="BH1105" i="2"/>
  <c r="BG1105" i="2"/>
  <c r="BE1105" i="2"/>
  <c r="T1105" i="2"/>
  <c r="R1105" i="2"/>
  <c r="P1105" i="2"/>
  <c r="BI1103" i="2"/>
  <c r="BH1103" i="2"/>
  <c r="BG1103" i="2"/>
  <c r="BE1103" i="2"/>
  <c r="T1103" i="2"/>
  <c r="R1103" i="2"/>
  <c r="P1103" i="2"/>
  <c r="BI1099" i="2"/>
  <c r="BH1099" i="2"/>
  <c r="BG1099" i="2"/>
  <c r="BE1099" i="2"/>
  <c r="T1099" i="2"/>
  <c r="R1099" i="2"/>
  <c r="P1099" i="2"/>
  <c r="BI1094" i="2"/>
  <c r="BH1094" i="2"/>
  <c r="BG1094" i="2"/>
  <c r="BE1094" i="2"/>
  <c r="T1094" i="2"/>
  <c r="R1094" i="2"/>
  <c r="P1094" i="2"/>
  <c r="BI1087" i="2"/>
  <c r="BH1087" i="2"/>
  <c r="BG1087" i="2"/>
  <c r="BE1087" i="2"/>
  <c r="T1087" i="2"/>
  <c r="R1087" i="2"/>
  <c r="P1087" i="2"/>
  <c r="BI1079" i="2"/>
  <c r="BH1079" i="2"/>
  <c r="BG1079" i="2"/>
  <c r="BE1079" i="2"/>
  <c r="T1079" i="2"/>
  <c r="R1079" i="2"/>
  <c r="P1079" i="2"/>
  <c r="BI1073" i="2"/>
  <c r="BH1073" i="2"/>
  <c r="BG1073" i="2"/>
  <c r="BE1073" i="2"/>
  <c r="T1073" i="2"/>
  <c r="R1073" i="2"/>
  <c r="P1073" i="2"/>
  <c r="BI1067" i="2"/>
  <c r="BH1067" i="2"/>
  <c r="BG1067" i="2"/>
  <c r="BE1067" i="2"/>
  <c r="T1067" i="2"/>
  <c r="R1067" i="2"/>
  <c r="P1067" i="2"/>
  <c r="BI1059" i="2"/>
  <c r="BH1059" i="2"/>
  <c r="BG1059" i="2"/>
  <c r="BE1059" i="2"/>
  <c r="T1059" i="2"/>
  <c r="R1059" i="2"/>
  <c r="P1059" i="2"/>
  <c r="BI1037" i="2"/>
  <c r="BH1037" i="2"/>
  <c r="BG1037" i="2"/>
  <c r="BE1037" i="2"/>
  <c r="T1037" i="2"/>
  <c r="R1037" i="2"/>
  <c r="P1037" i="2"/>
  <c r="BI1003" i="2"/>
  <c r="BH1003" i="2"/>
  <c r="BG1003" i="2"/>
  <c r="BE1003" i="2"/>
  <c r="T1003" i="2"/>
  <c r="R1003" i="2"/>
  <c r="P1003" i="2"/>
  <c r="BI1000" i="2"/>
  <c r="BH1000" i="2"/>
  <c r="BG1000" i="2"/>
  <c r="BE1000" i="2"/>
  <c r="T1000" i="2"/>
  <c r="R1000" i="2"/>
  <c r="P1000" i="2"/>
  <c r="BI994" i="2"/>
  <c r="BH994" i="2"/>
  <c r="BG994" i="2"/>
  <c r="BE994" i="2"/>
  <c r="T994" i="2"/>
  <c r="R994" i="2"/>
  <c r="P994" i="2"/>
  <c r="BI973" i="2"/>
  <c r="BH973" i="2"/>
  <c r="BG973" i="2"/>
  <c r="BE973" i="2"/>
  <c r="T973" i="2"/>
  <c r="R973" i="2"/>
  <c r="P973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59" i="2"/>
  <c r="BH959" i="2"/>
  <c r="BG959" i="2"/>
  <c r="BE959" i="2"/>
  <c r="T959" i="2"/>
  <c r="R959" i="2"/>
  <c r="P959" i="2"/>
  <c r="BI915" i="2"/>
  <c r="BH915" i="2"/>
  <c r="BG915" i="2"/>
  <c r="BE915" i="2"/>
  <c r="T915" i="2"/>
  <c r="R915" i="2"/>
  <c r="P915" i="2"/>
  <c r="BI913" i="2"/>
  <c r="BH913" i="2"/>
  <c r="BG913" i="2"/>
  <c r="BE913" i="2"/>
  <c r="T913" i="2"/>
  <c r="R913" i="2"/>
  <c r="P913" i="2"/>
  <c r="BI911" i="2"/>
  <c r="BH911" i="2"/>
  <c r="BG911" i="2"/>
  <c r="BE911" i="2"/>
  <c r="T911" i="2"/>
  <c r="R911" i="2"/>
  <c r="P911" i="2"/>
  <c r="BI890" i="2"/>
  <c r="BH890" i="2"/>
  <c r="BG890" i="2"/>
  <c r="BE890" i="2"/>
  <c r="T890" i="2"/>
  <c r="R890" i="2"/>
  <c r="P890" i="2"/>
  <c r="BI870" i="2"/>
  <c r="BH870" i="2"/>
  <c r="BG870" i="2"/>
  <c r="BE870" i="2"/>
  <c r="T870" i="2"/>
  <c r="R870" i="2"/>
  <c r="P870" i="2"/>
  <c r="BI852" i="2"/>
  <c r="BH852" i="2"/>
  <c r="BG852" i="2"/>
  <c r="BE852" i="2"/>
  <c r="T852" i="2"/>
  <c r="R852" i="2"/>
  <c r="P852" i="2"/>
  <c r="BI848" i="2"/>
  <c r="BH848" i="2"/>
  <c r="BG848" i="2"/>
  <c r="BE848" i="2"/>
  <c r="T848" i="2"/>
  <c r="R848" i="2"/>
  <c r="P848" i="2"/>
  <c r="BI846" i="2"/>
  <c r="BH846" i="2"/>
  <c r="BG846" i="2"/>
  <c r="BE846" i="2"/>
  <c r="T846" i="2"/>
  <c r="R846" i="2"/>
  <c r="P846" i="2"/>
  <c r="BI844" i="2"/>
  <c r="BH844" i="2"/>
  <c r="BG844" i="2"/>
  <c r="BE844" i="2"/>
  <c r="T844" i="2"/>
  <c r="R844" i="2"/>
  <c r="P844" i="2"/>
  <c r="BI840" i="2"/>
  <c r="BH840" i="2"/>
  <c r="BG840" i="2"/>
  <c r="BE840" i="2"/>
  <c r="T840" i="2"/>
  <c r="R840" i="2"/>
  <c r="P840" i="2"/>
  <c r="BI838" i="2"/>
  <c r="BH838" i="2"/>
  <c r="BG838" i="2"/>
  <c r="BE838" i="2"/>
  <c r="T838" i="2"/>
  <c r="R838" i="2"/>
  <c r="P838" i="2"/>
  <c r="BI821" i="2"/>
  <c r="BH821" i="2"/>
  <c r="BG821" i="2"/>
  <c r="BE821" i="2"/>
  <c r="T821" i="2"/>
  <c r="R821" i="2"/>
  <c r="P821" i="2"/>
  <c r="BI819" i="2"/>
  <c r="BH819" i="2"/>
  <c r="BG819" i="2"/>
  <c r="BE819" i="2"/>
  <c r="T819" i="2"/>
  <c r="R819" i="2"/>
  <c r="P819" i="2"/>
  <c r="BI802" i="2"/>
  <c r="BH802" i="2"/>
  <c r="BG802" i="2"/>
  <c r="BE802" i="2"/>
  <c r="T802" i="2"/>
  <c r="R802" i="2"/>
  <c r="P802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66" i="2"/>
  <c r="BH766" i="2"/>
  <c r="BG766" i="2"/>
  <c r="BE766" i="2"/>
  <c r="T766" i="2"/>
  <c r="R766" i="2"/>
  <c r="P766" i="2"/>
  <c r="BI728" i="2"/>
  <c r="BH728" i="2"/>
  <c r="BG728" i="2"/>
  <c r="BE728" i="2"/>
  <c r="T728" i="2"/>
  <c r="R728" i="2"/>
  <c r="P728" i="2"/>
  <c r="BI725" i="2"/>
  <c r="BH725" i="2"/>
  <c r="BG725" i="2"/>
  <c r="BE725" i="2"/>
  <c r="T725" i="2"/>
  <c r="R725" i="2"/>
  <c r="P725" i="2"/>
  <c r="BI724" i="2"/>
  <c r="BH724" i="2"/>
  <c r="BG724" i="2"/>
  <c r="BE724" i="2"/>
  <c r="T724" i="2"/>
  <c r="R724" i="2"/>
  <c r="P724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02" i="2"/>
  <c r="BH702" i="2"/>
  <c r="BG702" i="2"/>
  <c r="BE702" i="2"/>
  <c r="T702" i="2"/>
  <c r="R702" i="2"/>
  <c r="P702" i="2"/>
  <c r="BI690" i="2"/>
  <c r="BH690" i="2"/>
  <c r="BG690" i="2"/>
  <c r="BE690" i="2"/>
  <c r="T690" i="2"/>
  <c r="R690" i="2"/>
  <c r="P690" i="2"/>
  <c r="BI685" i="2"/>
  <c r="BH685" i="2"/>
  <c r="BG685" i="2"/>
  <c r="BE685" i="2"/>
  <c r="T685" i="2"/>
  <c r="R685" i="2"/>
  <c r="P685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53" i="2"/>
  <c r="BH653" i="2"/>
  <c r="BG653" i="2"/>
  <c r="BE653" i="2"/>
  <c r="T653" i="2"/>
  <c r="R653" i="2"/>
  <c r="P653" i="2"/>
  <c r="BI651" i="2"/>
  <c r="BH651" i="2"/>
  <c r="BG651" i="2"/>
  <c r="BE651" i="2"/>
  <c r="T651" i="2"/>
  <c r="R651" i="2"/>
  <c r="P651" i="2"/>
  <c r="BI647" i="2"/>
  <c r="BH647" i="2"/>
  <c r="BG647" i="2"/>
  <c r="BE647" i="2"/>
  <c r="T647" i="2"/>
  <c r="R647" i="2"/>
  <c r="P647" i="2"/>
  <c r="BI645" i="2"/>
  <c r="BH645" i="2"/>
  <c r="BG645" i="2"/>
  <c r="BE645" i="2"/>
  <c r="T645" i="2"/>
  <c r="R645" i="2"/>
  <c r="P645" i="2"/>
  <c r="BI641" i="2"/>
  <c r="BH641" i="2"/>
  <c r="BG641" i="2"/>
  <c r="BE641" i="2"/>
  <c r="T641" i="2"/>
  <c r="R641" i="2"/>
  <c r="P641" i="2"/>
  <c r="BI632" i="2"/>
  <c r="BH632" i="2"/>
  <c r="BG632" i="2"/>
  <c r="BE632" i="2"/>
  <c r="T632" i="2"/>
  <c r="R632" i="2"/>
  <c r="P632" i="2"/>
  <c r="BI629" i="2"/>
  <c r="BH629" i="2"/>
  <c r="BG629" i="2"/>
  <c r="BE629" i="2"/>
  <c r="T629" i="2"/>
  <c r="R629" i="2"/>
  <c r="P629" i="2"/>
  <c r="BI628" i="2"/>
  <c r="BH628" i="2"/>
  <c r="BG628" i="2"/>
  <c r="BE628" i="2"/>
  <c r="T628" i="2"/>
  <c r="R628" i="2"/>
  <c r="P628" i="2"/>
  <c r="BI614" i="2"/>
  <c r="BH614" i="2"/>
  <c r="BG614" i="2"/>
  <c r="BE614" i="2"/>
  <c r="T614" i="2"/>
  <c r="R614" i="2"/>
  <c r="P614" i="2"/>
  <c r="BI597" i="2"/>
  <c r="BH597" i="2"/>
  <c r="BG597" i="2"/>
  <c r="BE597" i="2"/>
  <c r="T597" i="2"/>
  <c r="R597" i="2"/>
  <c r="P597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60" i="2"/>
  <c r="BH560" i="2"/>
  <c r="BG560" i="2"/>
  <c r="BE560" i="2"/>
  <c r="T560" i="2"/>
  <c r="R560" i="2"/>
  <c r="P560" i="2"/>
  <c r="BI539" i="2"/>
  <c r="BH539" i="2"/>
  <c r="BG539" i="2"/>
  <c r="BE539" i="2"/>
  <c r="T539" i="2"/>
  <c r="R539" i="2"/>
  <c r="P539" i="2"/>
  <c r="BI535" i="2"/>
  <c r="BH535" i="2"/>
  <c r="BG535" i="2"/>
  <c r="BE535" i="2"/>
  <c r="T535" i="2"/>
  <c r="R535" i="2"/>
  <c r="P535" i="2"/>
  <c r="BI533" i="2"/>
  <c r="BH533" i="2"/>
  <c r="BG533" i="2"/>
  <c r="BE533" i="2"/>
  <c r="T533" i="2"/>
  <c r="R533" i="2"/>
  <c r="P533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3" i="2"/>
  <c r="BH523" i="2"/>
  <c r="BG523" i="2"/>
  <c r="BE523" i="2"/>
  <c r="T523" i="2"/>
  <c r="R523" i="2"/>
  <c r="P523" i="2"/>
  <c r="BI519" i="2"/>
  <c r="BH519" i="2"/>
  <c r="BG519" i="2"/>
  <c r="BE519" i="2"/>
  <c r="T519" i="2"/>
  <c r="R519" i="2"/>
  <c r="P519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07" i="2"/>
  <c r="BH507" i="2"/>
  <c r="BG507" i="2"/>
  <c r="BE507" i="2"/>
  <c r="T507" i="2"/>
  <c r="R507" i="2"/>
  <c r="P507" i="2"/>
  <c r="BI501" i="2"/>
  <c r="BH501" i="2"/>
  <c r="BG501" i="2"/>
  <c r="BE501" i="2"/>
  <c r="T501" i="2"/>
  <c r="R501" i="2"/>
  <c r="P501" i="2"/>
  <c r="BI484" i="2"/>
  <c r="BH484" i="2"/>
  <c r="BG484" i="2"/>
  <c r="BE484" i="2"/>
  <c r="T484" i="2"/>
  <c r="R484" i="2"/>
  <c r="P484" i="2"/>
  <c r="BI473" i="2"/>
  <c r="BH473" i="2"/>
  <c r="BG473" i="2"/>
  <c r="BE473" i="2"/>
  <c r="T473" i="2"/>
  <c r="R473" i="2"/>
  <c r="P473" i="2"/>
  <c r="BI467" i="2"/>
  <c r="BH467" i="2"/>
  <c r="BG467" i="2"/>
  <c r="BE467" i="2"/>
  <c r="T467" i="2"/>
  <c r="R467" i="2"/>
  <c r="P467" i="2"/>
  <c r="BI463" i="2"/>
  <c r="BH463" i="2"/>
  <c r="BG463" i="2"/>
  <c r="BE463" i="2"/>
  <c r="T463" i="2"/>
  <c r="R463" i="2"/>
  <c r="P463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45" i="2"/>
  <c r="BH445" i="2"/>
  <c r="BG445" i="2"/>
  <c r="BE445" i="2"/>
  <c r="T445" i="2"/>
  <c r="R445" i="2"/>
  <c r="P445" i="2"/>
  <c r="BI439" i="2"/>
  <c r="BH439" i="2"/>
  <c r="BG439" i="2"/>
  <c r="BE439" i="2"/>
  <c r="T439" i="2"/>
  <c r="R439" i="2"/>
  <c r="P439" i="2"/>
  <c r="BI424" i="2"/>
  <c r="BH424" i="2"/>
  <c r="BG424" i="2"/>
  <c r="BE424" i="2"/>
  <c r="T424" i="2"/>
  <c r="R424" i="2"/>
  <c r="P424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R410" i="2"/>
  <c r="P410" i="2"/>
  <c r="BI396" i="2"/>
  <c r="BH396" i="2"/>
  <c r="BG396" i="2"/>
  <c r="BE396" i="2"/>
  <c r="T396" i="2"/>
  <c r="R396" i="2"/>
  <c r="P396" i="2"/>
  <c r="BI369" i="2"/>
  <c r="BH369" i="2"/>
  <c r="BG369" i="2"/>
  <c r="BE369" i="2"/>
  <c r="T369" i="2"/>
  <c r="R369" i="2"/>
  <c r="P369" i="2"/>
  <c r="BI364" i="2"/>
  <c r="BH364" i="2"/>
  <c r="BG364" i="2"/>
  <c r="BE364" i="2"/>
  <c r="T364" i="2"/>
  <c r="R364" i="2"/>
  <c r="P364" i="2"/>
  <c r="BI354" i="2"/>
  <c r="BH354" i="2"/>
  <c r="BG354" i="2"/>
  <c r="BE354" i="2"/>
  <c r="T354" i="2"/>
  <c r="R354" i="2"/>
  <c r="P354" i="2"/>
  <c r="BI337" i="2"/>
  <c r="BH337" i="2"/>
  <c r="BG337" i="2"/>
  <c r="BE337" i="2"/>
  <c r="T337" i="2"/>
  <c r="R337" i="2"/>
  <c r="P337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5" i="2"/>
  <c r="BH325" i="2"/>
  <c r="BG325" i="2"/>
  <c r="BE325" i="2"/>
  <c r="T325" i="2"/>
  <c r="R325" i="2"/>
  <c r="P325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2" i="2"/>
  <c r="BH292" i="2"/>
  <c r="BG292" i="2"/>
  <c r="BE292" i="2"/>
  <c r="T292" i="2"/>
  <c r="R292" i="2"/>
  <c r="P29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J153" i="2"/>
  <c r="J152" i="2"/>
  <c r="F152" i="2"/>
  <c r="F150" i="2"/>
  <c r="E148" i="2"/>
  <c r="J92" i="2"/>
  <c r="J91" i="2"/>
  <c r="F91" i="2"/>
  <c r="F89" i="2"/>
  <c r="E87" i="2"/>
  <c r="J18" i="2"/>
  <c r="E18" i="2"/>
  <c r="F153" i="2" s="1"/>
  <c r="J17" i="2"/>
  <c r="J12" i="2"/>
  <c r="J150" i="2"/>
  <c r="E7" i="2"/>
  <c r="E85" i="2" s="1"/>
  <c r="L90" i="1"/>
  <c r="AM90" i="1"/>
  <c r="AM89" i="1"/>
  <c r="L89" i="1"/>
  <c r="AM87" i="1"/>
  <c r="L87" i="1"/>
  <c r="L85" i="1"/>
  <c r="L84" i="1"/>
  <c r="BK263" i="8"/>
  <c r="J261" i="8"/>
  <c r="J259" i="8"/>
  <c r="BK258" i="8"/>
  <c r="J253" i="8"/>
  <c r="J248" i="8"/>
  <c r="BK243" i="8"/>
  <c r="BK233" i="8"/>
  <c r="BK205" i="8"/>
  <c r="J202" i="8"/>
  <c r="J197" i="8"/>
  <c r="J195" i="8"/>
  <c r="J190" i="8"/>
  <c r="J186" i="8"/>
  <c r="BK173" i="8"/>
  <c r="BK168" i="8"/>
  <c r="BK136" i="8"/>
  <c r="BK229" i="7"/>
  <c r="J227" i="7"/>
  <c r="J222" i="7"/>
  <c r="BK213" i="7"/>
  <c r="J205" i="7"/>
  <c r="J196" i="7"/>
  <c r="BK192" i="7"/>
  <c r="BK191" i="7"/>
  <c r="J182" i="7"/>
  <c r="BK166" i="7"/>
  <c r="J164" i="7"/>
  <c r="J132" i="7"/>
  <c r="BK125" i="7"/>
  <c r="BK121" i="6"/>
  <c r="J133" i="5"/>
  <c r="BK129" i="5"/>
  <c r="BK127" i="5"/>
  <c r="BK126" i="5"/>
  <c r="BK123" i="5"/>
  <c r="BK142" i="4"/>
  <c r="J129" i="4"/>
  <c r="BK176" i="3"/>
  <c r="J171" i="3"/>
  <c r="BK169" i="3"/>
  <c r="BK153" i="3"/>
  <c r="J150" i="3"/>
  <c r="BK148" i="3"/>
  <c r="BK145" i="3"/>
  <c r="BK142" i="3"/>
  <c r="J141" i="3"/>
  <c r="BK139" i="3"/>
  <c r="J131" i="3"/>
  <c r="BK2191" i="2"/>
  <c r="BK2188" i="2"/>
  <c r="BK2184" i="2"/>
  <c r="BK2180" i="2"/>
  <c r="J2176" i="2"/>
  <c r="BK2175" i="2"/>
  <c r="J2171" i="2"/>
  <c r="BK2170" i="2"/>
  <c r="BK2167" i="2"/>
  <c r="BK2164" i="2"/>
  <c r="J2158" i="2"/>
  <c r="BK2157" i="2"/>
  <c r="J2155" i="2"/>
  <c r="BK2151" i="2"/>
  <c r="J2148" i="2"/>
  <c r="BK2145" i="2"/>
  <c r="J2143" i="2"/>
  <c r="J2140" i="2"/>
  <c r="J2139" i="2"/>
  <c r="J2133" i="2"/>
  <c r="J2130" i="2"/>
  <c r="J2128" i="2"/>
  <c r="BK2126" i="2"/>
  <c r="J2124" i="2"/>
  <c r="J2112" i="2"/>
  <c r="BK2108" i="2"/>
  <c r="BK2106" i="2"/>
  <c r="BK2105" i="2"/>
  <c r="BK2100" i="2"/>
  <c r="BK2093" i="2"/>
  <c r="J2092" i="2"/>
  <c r="BK2090" i="2"/>
  <c r="BK2088" i="2"/>
  <c r="J2083" i="2"/>
  <c r="J2077" i="2"/>
  <c r="J2075" i="2"/>
  <c r="BK2073" i="2"/>
  <c r="J2068" i="2"/>
  <c r="BK2065" i="2"/>
  <c r="BK2063" i="2"/>
  <c r="BK2062" i="2"/>
  <c r="J2061" i="2"/>
  <c r="J1940" i="2"/>
  <c r="BK1938" i="2"/>
  <c r="BK1906" i="2"/>
  <c r="J1876" i="2"/>
  <c r="BK1854" i="2"/>
  <c r="BK1816" i="2"/>
  <c r="J1797" i="2"/>
  <c r="J1793" i="2"/>
  <c r="J1745" i="2"/>
  <c r="BK1721" i="2"/>
  <c r="BK1719" i="2"/>
  <c r="J1703" i="2"/>
  <c r="J1678" i="2"/>
  <c r="J1675" i="2"/>
  <c r="J1663" i="2"/>
  <c r="BK1661" i="2"/>
  <c r="BK1660" i="2"/>
  <c r="J1656" i="2"/>
  <c r="J1646" i="2"/>
  <c r="BK1631" i="2"/>
  <c r="J1615" i="2"/>
  <c r="J1568" i="2"/>
  <c r="BK1552" i="2"/>
  <c r="BK1547" i="2"/>
  <c r="BK1539" i="2"/>
  <c r="J1528" i="2"/>
  <c r="BK1504" i="2"/>
  <c r="BK1499" i="2"/>
  <c r="BK1490" i="2"/>
  <c r="J1479" i="2"/>
  <c r="J1465" i="2"/>
  <c r="BK1457" i="2"/>
  <c r="BK1455" i="2"/>
  <c r="BK1440" i="2"/>
  <c r="J1418" i="2"/>
  <c r="J1414" i="2"/>
  <c r="BK1406" i="2"/>
  <c r="J1397" i="2"/>
  <c r="J1392" i="2"/>
  <c r="BK1391" i="2"/>
  <c r="BK1381" i="2"/>
  <c r="J1346" i="2"/>
  <c r="J1331" i="2"/>
  <c r="J1327" i="2"/>
  <c r="BK1301" i="2"/>
  <c r="J1258" i="2"/>
  <c r="BK1256" i="2"/>
  <c r="J1253" i="2"/>
  <c r="J1157" i="2"/>
  <c r="J1146" i="2"/>
  <c r="J1144" i="2"/>
  <c r="J1127" i="2"/>
  <c r="BK1067" i="2"/>
  <c r="J1003" i="2"/>
  <c r="BK1000" i="2"/>
  <c r="BK973" i="2"/>
  <c r="BK959" i="2"/>
  <c r="J844" i="2"/>
  <c r="BK838" i="2"/>
  <c r="BK766" i="2"/>
  <c r="BK715" i="2"/>
  <c r="BK658" i="2"/>
  <c r="J653" i="2"/>
  <c r="J641" i="2"/>
  <c r="J614" i="2"/>
  <c r="BK579" i="2"/>
  <c r="BK529" i="2"/>
  <c r="J519" i="2"/>
  <c r="BK515" i="2"/>
  <c r="BK501" i="2"/>
  <c r="J473" i="2"/>
  <c r="J460" i="2"/>
  <c r="J459" i="2"/>
  <c r="BK439" i="2"/>
  <c r="J424" i="2"/>
  <c r="BK413" i="2"/>
  <c r="J410" i="2"/>
  <c r="J369" i="2"/>
  <c r="BK364" i="2"/>
  <c r="BK332" i="2"/>
  <c r="J317" i="2"/>
  <c r="BK295" i="2"/>
  <c r="J292" i="2"/>
  <c r="BK217" i="2"/>
  <c r="J186" i="2"/>
  <c r="BK185" i="2"/>
  <c r="J263" i="8"/>
  <c r="BK261" i="8"/>
  <c r="BK259" i="8"/>
  <c r="J258" i="8"/>
  <c r="BK253" i="8"/>
  <c r="BK248" i="8"/>
  <c r="J243" i="8"/>
  <c r="J238" i="8"/>
  <c r="BK229" i="8"/>
  <c r="BK225" i="8"/>
  <c r="BK216" i="8"/>
  <c r="BK208" i="8"/>
  <c r="J205" i="8"/>
  <c r="BK193" i="8"/>
  <c r="BK159" i="8"/>
  <c r="J128" i="8"/>
  <c r="BK226" i="7"/>
  <c r="J223" i="7"/>
  <c r="J221" i="7"/>
  <c r="J220" i="7"/>
  <c r="J213" i="7"/>
  <c r="J206" i="7"/>
  <c r="BK202" i="7"/>
  <c r="J195" i="7"/>
  <c r="J192" i="7"/>
  <c r="J188" i="7"/>
  <c r="J180" i="7"/>
  <c r="BK178" i="7"/>
  <c r="BK170" i="7"/>
  <c r="BK162" i="7"/>
  <c r="J157" i="7"/>
  <c r="BK151" i="7"/>
  <c r="BK133" i="7"/>
  <c r="BK130" i="7"/>
  <c r="BK126" i="7"/>
  <c r="J125" i="7"/>
  <c r="BK138" i="5"/>
  <c r="BK136" i="5"/>
  <c r="J134" i="5"/>
  <c r="BK130" i="5"/>
  <c r="J128" i="5"/>
  <c r="J127" i="5"/>
  <c r="J125" i="5"/>
  <c r="BK140" i="4"/>
  <c r="BK139" i="4"/>
  <c r="J137" i="4"/>
  <c r="BK134" i="4"/>
  <c r="J131" i="4"/>
  <c r="BK128" i="4"/>
  <c r="J127" i="4"/>
  <c r="BK125" i="4"/>
  <c r="BK172" i="3"/>
  <c r="BK170" i="3"/>
  <c r="BK166" i="3"/>
  <c r="BK164" i="3"/>
  <c r="BK162" i="3"/>
  <c r="BK155" i="3"/>
  <c r="J154" i="3"/>
  <c r="J142" i="3"/>
  <c r="BK141" i="3"/>
  <c r="J133" i="3"/>
  <c r="J129" i="3"/>
  <c r="J2191" i="2"/>
  <c r="BK2186" i="2"/>
  <c r="J2175" i="2"/>
  <c r="J2172" i="2"/>
  <c r="BK2169" i="2"/>
  <c r="BK2168" i="2"/>
  <c r="J2166" i="2"/>
  <c r="J2163" i="2"/>
  <c r="BK2162" i="2"/>
  <c r="J2160" i="2"/>
  <c r="J2154" i="2"/>
  <c r="BK2153" i="2"/>
  <c r="BK2152" i="2"/>
  <c r="BK2149" i="2"/>
  <c r="J2144" i="2"/>
  <c r="J2142" i="2"/>
  <c r="BK2138" i="2"/>
  <c r="J2134" i="2"/>
  <c r="BK2130" i="2"/>
  <c r="BK2129" i="2"/>
  <c r="BK2127" i="2"/>
  <c r="BK2121" i="2"/>
  <c r="BK2120" i="2"/>
  <c r="BK2119" i="2"/>
  <c r="BK2116" i="2"/>
  <c r="BK2115" i="2"/>
  <c r="BK2110" i="2"/>
  <c r="J2100" i="2"/>
  <c r="BK2097" i="2"/>
  <c r="BK2095" i="2"/>
  <c r="BK2094" i="2"/>
  <c r="J2090" i="2"/>
  <c r="BK2085" i="2"/>
  <c r="J2082" i="2"/>
  <c r="J2079" i="2"/>
  <c r="BK2078" i="2"/>
  <c r="J2076" i="2"/>
  <c r="BK2070" i="2"/>
  <c r="BK2069" i="2"/>
  <c r="BK2067" i="2"/>
  <c r="J2059" i="2"/>
  <c r="BK2058" i="2"/>
  <c r="J2043" i="2"/>
  <c r="BK1940" i="2"/>
  <c r="J1938" i="2"/>
  <c r="J1906" i="2"/>
  <c r="BK1892" i="2"/>
  <c r="BK1797" i="2"/>
  <c r="BK1756" i="2"/>
  <c r="BK1739" i="2"/>
  <c r="BK1735" i="2"/>
  <c r="J1726" i="2"/>
  <c r="J1721" i="2"/>
  <c r="J1711" i="2"/>
  <c r="J1688" i="2"/>
  <c r="J1677" i="2"/>
  <c r="BK1667" i="2"/>
  <c r="BK1666" i="2"/>
  <c r="BK1659" i="2"/>
  <c r="BK1657" i="2"/>
  <c r="BK1656" i="2"/>
  <c r="BK1653" i="2"/>
  <c r="J1649" i="2"/>
  <c r="BK1648" i="2"/>
  <c r="BK1621" i="2"/>
  <c r="J1617" i="2"/>
  <c r="BK1589" i="2"/>
  <c r="J1585" i="2"/>
  <c r="J1573" i="2"/>
  <c r="BK1571" i="2"/>
  <c r="J1557" i="2"/>
  <c r="J1554" i="2"/>
  <c r="J1552" i="2"/>
  <c r="BK1545" i="2"/>
  <c r="J1504" i="2"/>
  <c r="J1495" i="2"/>
  <c r="BK1488" i="2"/>
  <c r="BK1486" i="2"/>
  <c r="J1416" i="2"/>
  <c r="J1404" i="2"/>
  <c r="BK1397" i="2"/>
  <c r="BK1392" i="2"/>
  <c r="J1381" i="2"/>
  <c r="BK1379" i="2"/>
  <c r="BK1376" i="2"/>
  <c r="J1361" i="2"/>
  <c r="BK1262" i="2"/>
  <c r="BK1253" i="2"/>
  <c r="J1224" i="2"/>
  <c r="J1191" i="2"/>
  <c r="BK1156" i="2"/>
  <c r="BK1146" i="2"/>
  <c r="BK1129" i="2"/>
  <c r="BK1105" i="2"/>
  <c r="J1087" i="2"/>
  <c r="BK994" i="2"/>
  <c r="J959" i="2"/>
  <c r="J870" i="2"/>
  <c r="BK852" i="2"/>
  <c r="J840" i="2"/>
  <c r="BK821" i="2"/>
  <c r="J819" i="2"/>
  <c r="BK597" i="2"/>
  <c r="J580" i="2"/>
  <c r="J527" i="2"/>
  <c r="BK519" i="2"/>
  <c r="J517" i="2"/>
  <c r="BK507" i="2"/>
  <c r="BK424" i="2"/>
  <c r="BK416" i="2"/>
  <c r="BK396" i="2"/>
  <c r="BK354" i="2"/>
  <c r="J332" i="2"/>
  <c r="J325" i="2"/>
  <c r="J319" i="2"/>
  <c r="BK312" i="2"/>
  <c r="BK300" i="2"/>
  <c r="BK292" i="2"/>
  <c r="J277" i="2"/>
  <c r="J267" i="2"/>
  <c r="J253" i="2"/>
  <c r="BK238" i="8"/>
  <c r="J233" i="8"/>
  <c r="J216" i="8"/>
  <c r="J212" i="8"/>
  <c r="BK210" i="8"/>
  <c r="J208" i="8"/>
  <c r="BK202" i="8"/>
  <c r="BK199" i="8"/>
  <c r="BK192" i="8"/>
  <c r="BK190" i="8"/>
  <c r="J152" i="8"/>
  <c r="J137" i="8"/>
  <c r="J136" i="8"/>
  <c r="J209" i="7"/>
  <c r="J207" i="7"/>
  <c r="BK205" i="7"/>
  <c r="J194" i="7"/>
  <c r="J172" i="7"/>
  <c r="J168" i="7"/>
  <c r="J166" i="7"/>
  <c r="J151" i="7"/>
  <c r="J138" i="7"/>
  <c r="J136" i="7"/>
  <c r="BK127" i="7"/>
  <c r="J132" i="5"/>
  <c r="J126" i="5"/>
  <c r="BK125" i="5"/>
  <c r="J140" i="4"/>
  <c r="J138" i="4"/>
  <c r="J136" i="4"/>
  <c r="BK133" i="4"/>
  <c r="J130" i="4"/>
  <c r="J125" i="4"/>
  <c r="J123" i="4"/>
  <c r="J179" i="3"/>
  <c r="BK174" i="3"/>
  <c r="J169" i="3"/>
  <c r="BK165" i="3"/>
  <c r="J159" i="3"/>
  <c r="J156" i="3"/>
  <c r="J155" i="3"/>
  <c r="BK151" i="3"/>
  <c r="BK146" i="3"/>
  <c r="J145" i="3"/>
  <c r="J136" i="3"/>
  <c r="BK134" i="3"/>
  <c r="BK133" i="3"/>
  <c r="BK129" i="3"/>
  <c r="J2211" i="2"/>
  <c r="BK2205" i="2"/>
  <c r="BK2193" i="2"/>
  <c r="BK2192" i="2" s="1"/>
  <c r="J2192" i="2" s="1"/>
  <c r="J134" i="2" s="1"/>
  <c r="J2190" i="2"/>
  <c r="BK2187" i="2"/>
  <c r="J2186" i="2"/>
  <c r="J2185" i="2"/>
  <c r="BK2183" i="2"/>
  <c r="J2181" i="2"/>
  <c r="J2178" i="2"/>
  <c r="BK2177" i="2"/>
  <c r="BK2173" i="2"/>
  <c r="BK2172" i="2"/>
  <c r="J2169" i="2"/>
  <c r="BK2165" i="2"/>
  <c r="J2162" i="2"/>
  <c r="BK2160" i="2"/>
  <c r="BK2158" i="2"/>
  <c r="J2157" i="2"/>
  <c r="BK2155" i="2"/>
  <c r="J2152" i="2"/>
  <c r="J2151" i="2"/>
  <c r="J2150" i="2"/>
  <c r="BK2148" i="2"/>
  <c r="BK2146" i="2"/>
  <c r="BK2143" i="2"/>
  <c r="BK2142" i="2"/>
  <c r="J2141" i="2"/>
  <c r="BK2140" i="2"/>
  <c r="J2136" i="2"/>
  <c r="BK2132" i="2"/>
  <c r="J2131" i="2"/>
  <c r="J2129" i="2"/>
  <c r="BK2124" i="2"/>
  <c r="J2121" i="2"/>
  <c r="J2118" i="2"/>
  <c r="BK2117" i="2"/>
  <c r="J2114" i="2"/>
  <c r="J2108" i="2"/>
  <c r="J2107" i="2"/>
  <c r="J2105" i="2"/>
  <c r="J2103" i="2"/>
  <c r="J2102" i="2"/>
  <c r="J2088" i="2"/>
  <c r="J2086" i="2"/>
  <c r="BK2083" i="2"/>
  <c r="J2080" i="2"/>
  <c r="J2078" i="2"/>
  <c r="BK2077" i="2"/>
  <c r="BK2075" i="2"/>
  <c r="J2074" i="2"/>
  <c r="J2072" i="2"/>
  <c r="J2067" i="2"/>
  <c r="BK2066" i="2"/>
  <c r="J2058" i="2"/>
  <c r="J2053" i="2"/>
  <c r="BK2046" i="2"/>
  <c r="BK1880" i="2"/>
  <c r="BK1850" i="2"/>
  <c r="BK1789" i="2"/>
  <c r="BK1722" i="2"/>
  <c r="BK1680" i="2"/>
  <c r="BK1678" i="2"/>
  <c r="BK1676" i="2"/>
  <c r="BK1668" i="2"/>
  <c r="J1661" i="2"/>
  <c r="BK1651" i="2"/>
  <c r="BK1646" i="2"/>
  <c r="BK1641" i="2"/>
  <c r="BK1629" i="2"/>
  <c r="BK1605" i="2"/>
  <c r="BK1600" i="2"/>
  <c r="BK1594" i="2"/>
  <c r="BK1591" i="2"/>
  <c r="BK1585" i="2"/>
  <c r="BK1580" i="2"/>
  <c r="J1571" i="2"/>
  <c r="BK1570" i="2"/>
  <c r="BK1568" i="2"/>
  <c r="BK1557" i="2"/>
  <c r="BK1556" i="2"/>
  <c r="J1555" i="2"/>
  <c r="BK1553" i="2"/>
  <c r="BK1533" i="2"/>
  <c r="BK1526" i="2"/>
  <c r="BK1502" i="2"/>
  <c r="BK1497" i="2"/>
  <c r="BK1468" i="2"/>
  <c r="BK1459" i="2"/>
  <c r="J1444" i="2"/>
  <c r="BK1442" i="2"/>
  <c r="J1406" i="2"/>
  <c r="J1396" i="2"/>
  <c r="J1394" i="2"/>
  <c r="J1391" i="2"/>
  <c r="J1379" i="2"/>
  <c r="BK1378" i="2"/>
  <c r="BK1363" i="2"/>
  <c r="J1268" i="2"/>
  <c r="BK1258" i="2"/>
  <c r="J1244" i="2"/>
  <c r="BK1207" i="2"/>
  <c r="J1154" i="2"/>
  <c r="J1145" i="2"/>
  <c r="BK1144" i="2"/>
  <c r="J1106" i="2"/>
  <c r="BK1094" i="2"/>
  <c r="J1037" i="2"/>
  <c r="BK1003" i="2"/>
  <c r="J971" i="2"/>
  <c r="BK915" i="2"/>
  <c r="J848" i="2"/>
  <c r="BK846" i="2"/>
  <c r="BK795" i="2"/>
  <c r="BK714" i="2"/>
  <c r="BK663" i="2"/>
  <c r="BK653" i="2"/>
  <c r="J651" i="2"/>
  <c r="J647" i="2"/>
  <c r="BK641" i="2"/>
  <c r="BK632" i="2"/>
  <c r="J579" i="2"/>
  <c r="BK539" i="2"/>
  <c r="J507" i="2"/>
  <c r="BK484" i="2"/>
  <c r="J445" i="2"/>
  <c r="J439" i="2"/>
  <c r="J337" i="2"/>
  <c r="BK317" i="2"/>
  <c r="BK281" i="2"/>
  <c r="J279" i="2"/>
  <c r="BK274" i="2"/>
  <c r="J185" i="2"/>
  <c r="BK159" i="2"/>
  <c r="J229" i="8"/>
  <c r="J225" i="8"/>
  <c r="BK212" i="8"/>
  <c r="J210" i="8"/>
  <c r="BK203" i="8"/>
  <c r="BK195" i="8"/>
  <c r="J193" i="8"/>
  <c r="J192" i="8"/>
  <c r="J168" i="8"/>
  <c r="BK164" i="8"/>
  <c r="BK162" i="8"/>
  <c r="J149" i="8"/>
  <c r="J224" i="7"/>
  <c r="BK222" i="7"/>
  <c r="BK221" i="7"/>
  <c r="J216" i="7"/>
  <c r="BK214" i="7"/>
  <c r="J202" i="7"/>
  <c r="BK201" i="7"/>
  <c r="BK199" i="7"/>
  <c r="BK196" i="7"/>
  <c r="BK195" i="7"/>
  <c r="J187" i="7"/>
  <c r="J184" i="7"/>
  <c r="J178" i="7"/>
  <c r="BK176" i="7"/>
  <c r="BK174" i="7"/>
  <c r="BK135" i="7"/>
  <c r="J134" i="7"/>
  <c r="J131" i="7"/>
  <c r="J130" i="7"/>
  <c r="J138" i="5"/>
  <c r="BK135" i="5"/>
  <c r="BK124" i="5"/>
  <c r="J142" i="4"/>
  <c r="J2073" i="2"/>
  <c r="J2071" i="2"/>
  <c r="J2064" i="2"/>
  <c r="BK2061" i="2"/>
  <c r="J2060" i="2"/>
  <c r="BK2053" i="2"/>
  <c r="J1943" i="2"/>
  <c r="J1902" i="2"/>
  <c r="BK1896" i="2"/>
  <c r="J1892" i="2"/>
  <c r="J1880" i="2"/>
  <c r="BK1859" i="2"/>
  <c r="J1850" i="2"/>
  <c r="J1789" i="2"/>
  <c r="BK1752" i="2"/>
  <c r="J1743" i="2"/>
  <c r="BK1729" i="2"/>
  <c r="BK1677" i="2"/>
  <c r="BK1675" i="2"/>
  <c r="J1668" i="2"/>
  <c r="J1667" i="2"/>
  <c r="J1659" i="2"/>
  <c r="BK1658" i="2"/>
  <c r="J1657" i="2"/>
  <c r="BK1655" i="2"/>
  <c r="J1654" i="2"/>
  <c r="J1653" i="2"/>
  <c r="BK1652" i="2"/>
  <c r="BK1649" i="2"/>
  <c r="J1629" i="2"/>
  <c r="BK1603" i="2"/>
  <c r="J1602" i="2"/>
  <c r="J1600" i="2"/>
  <c r="BK1587" i="2"/>
  <c r="J1581" i="2"/>
  <c r="BK1555" i="2"/>
  <c r="J1553" i="2"/>
  <c r="J1543" i="2"/>
  <c r="BK1541" i="2"/>
  <c r="J1536" i="2"/>
  <c r="J1535" i="2"/>
  <c r="BK1494" i="2"/>
  <c r="J1490" i="2"/>
  <c r="J1486" i="2"/>
  <c r="BK1477" i="2"/>
  <c r="J1468" i="2"/>
  <c r="J1459" i="2"/>
  <c r="BK1444" i="2"/>
  <c r="J1442" i="2"/>
  <c r="BK1416" i="2"/>
  <c r="BK1414" i="2"/>
  <c r="J1395" i="2"/>
  <c r="BK1389" i="2"/>
  <c r="J1363" i="2"/>
  <c r="J1348" i="2"/>
  <c r="BK1346" i="2"/>
  <c r="BK1295" i="2"/>
  <c r="BK1293" i="2"/>
  <c r="J1164" i="2"/>
  <c r="J1152" i="2"/>
  <c r="BK1149" i="2"/>
  <c r="BK1125" i="2"/>
  <c r="J1116" i="2"/>
  <c r="J1115" i="2"/>
  <c r="J1079" i="2"/>
  <c r="BK1073" i="2"/>
  <c r="BK1059" i="2"/>
  <c r="J915" i="2"/>
  <c r="BK913" i="2"/>
  <c r="BK848" i="2"/>
  <c r="BK844" i="2"/>
  <c r="BK802" i="2"/>
  <c r="BK796" i="2"/>
  <c r="J766" i="2"/>
  <c r="BK728" i="2"/>
  <c r="J663" i="2"/>
  <c r="BK645" i="2"/>
  <c r="J628" i="2"/>
  <c r="BK580" i="2"/>
  <c r="BK560" i="2"/>
  <c r="J535" i="2"/>
  <c r="BK523" i="2"/>
  <c r="J501" i="2"/>
  <c r="J484" i="2"/>
  <c r="BK445" i="2"/>
  <c r="J413" i="2"/>
  <c r="BK410" i="2"/>
  <c r="J364" i="2"/>
  <c r="J354" i="2"/>
  <c r="BK337" i="2"/>
  <c r="BK319" i="2"/>
  <c r="BK309" i="2"/>
  <c r="BK297" i="2"/>
  <c r="J295" i="2"/>
  <c r="BK279" i="2"/>
  <c r="J274" i="2"/>
  <c r="BK266" i="2"/>
  <c r="J203" i="8"/>
  <c r="J199" i="8"/>
  <c r="BK197" i="8"/>
  <c r="J191" i="8"/>
  <c r="BK186" i="8"/>
  <c r="J159" i="8"/>
  <c r="J154" i="8"/>
  <c r="BK231" i="7"/>
  <c r="J231" i="7"/>
  <c r="BK230" i="7"/>
  <c r="J214" i="7"/>
  <c r="BK209" i="7"/>
  <c r="BK188" i="7"/>
  <c r="BK187" i="7"/>
  <c r="BK168" i="7"/>
  <c r="J145" i="7"/>
  <c r="BK143" i="7"/>
  <c r="J135" i="7"/>
  <c r="BK134" i="7"/>
  <c r="BK132" i="7"/>
  <c r="BK131" i="7"/>
  <c r="J127" i="7"/>
  <c r="J126" i="7"/>
  <c r="BK134" i="5"/>
  <c r="J133" i="4"/>
  <c r="BK132" i="4"/>
  <c r="BK130" i="4"/>
  <c r="J128" i="4"/>
  <c r="BK126" i="4"/>
  <c r="J124" i="4"/>
  <c r="J176" i="3"/>
  <c r="J165" i="3"/>
  <c r="BK160" i="3"/>
  <c r="BK158" i="3"/>
  <c r="J157" i="3"/>
  <c r="J152" i="3"/>
  <c r="J151" i="3"/>
  <c r="BK149" i="3"/>
  <c r="BK147" i="3"/>
  <c r="J146" i="3"/>
  <c r="J144" i="3"/>
  <c r="BK143" i="3"/>
  <c r="BK136" i="3"/>
  <c r="J134" i="3"/>
  <c r="J132" i="3"/>
  <c r="BK131" i="3"/>
  <c r="BK130" i="3"/>
  <c r="BK128" i="3"/>
  <c r="BK2122" i="2"/>
  <c r="J2120" i="2"/>
  <c r="J2119" i="2"/>
  <c r="J2117" i="2"/>
  <c r="J2115" i="2"/>
  <c r="BK2114" i="2"/>
  <c r="BK2112" i="2"/>
  <c r="J2106" i="2"/>
  <c r="BK2104" i="2"/>
  <c r="BK2101" i="2"/>
  <c r="BK2099" i="2"/>
  <c r="BK2096" i="2"/>
  <c r="BK2092" i="2"/>
  <c r="J2091" i="2"/>
  <c r="J2089" i="2"/>
  <c r="BK2086" i="2"/>
  <c r="BK2082" i="2"/>
  <c r="J2070" i="2"/>
  <c r="BK2068" i="2"/>
  <c r="J2062" i="2"/>
  <c r="BK2060" i="2"/>
  <c r="J2046" i="2"/>
  <c r="BK2043" i="2"/>
  <c r="BK1943" i="2"/>
  <c r="J1896" i="2"/>
  <c r="BK1876" i="2"/>
  <c r="J1854" i="2"/>
  <c r="J1816" i="2"/>
  <c r="J1725" i="2"/>
  <c r="J1724" i="2"/>
  <c r="BK1720" i="2"/>
  <c r="J1719" i="2"/>
  <c r="BK1703" i="2"/>
  <c r="J1696" i="2"/>
  <c r="J1680" i="2"/>
  <c r="J1679" i="2"/>
  <c r="J1676" i="2"/>
  <c r="J1665" i="2"/>
  <c r="BK1664" i="2"/>
  <c r="BK1662" i="2"/>
  <c r="J1652" i="2"/>
  <c r="BK1650" i="2"/>
  <c r="J1625" i="2"/>
  <c r="J1591" i="2"/>
  <c r="J1589" i="2"/>
  <c r="J1587" i="2"/>
  <c r="J1579" i="2"/>
  <c r="BK1573" i="2"/>
  <c r="J1569" i="2"/>
  <c r="J1558" i="2"/>
  <c r="J1547" i="2"/>
  <c r="J1541" i="2"/>
  <c r="BK1536" i="2"/>
  <c r="J1533" i="2"/>
  <c r="BK1500" i="2"/>
  <c r="BK1498" i="2"/>
  <c r="BK1361" i="2"/>
  <c r="J1301" i="2"/>
  <c r="J1274" i="2"/>
  <c r="BK1244" i="2"/>
  <c r="BK1191" i="2"/>
  <c r="BK1164" i="2"/>
  <c r="BK1158" i="2"/>
  <c r="J1156" i="2"/>
  <c r="J1153" i="2"/>
  <c r="J1129" i="2"/>
  <c r="BK1127" i="2"/>
  <c r="BK1119" i="2"/>
  <c r="BK1115" i="2"/>
  <c r="BK1113" i="2"/>
  <c r="J1103" i="2"/>
  <c r="BK1079" i="2"/>
  <c r="BK1037" i="2"/>
  <c r="J994" i="2"/>
  <c r="BK970" i="2"/>
  <c r="J913" i="2"/>
  <c r="J911" i="2"/>
  <c r="J890" i="2"/>
  <c r="BK870" i="2"/>
  <c r="J852" i="2"/>
  <c r="J846" i="2"/>
  <c r="J725" i="2"/>
  <c r="J724" i="2"/>
  <c r="J702" i="2"/>
  <c r="J685" i="2"/>
  <c r="BK647" i="2"/>
  <c r="J645" i="2"/>
  <c r="BK629" i="2"/>
  <c r="BK628" i="2"/>
  <c r="J597" i="2"/>
  <c r="J560" i="2"/>
  <c r="J539" i="2"/>
  <c r="J533" i="2"/>
  <c r="J529" i="2"/>
  <c r="J523" i="2"/>
  <c r="BK517" i="2"/>
  <c r="J515" i="2"/>
  <c r="BK467" i="2"/>
  <c r="J463" i="2"/>
  <c r="BK459" i="2"/>
  <c r="BK369" i="2"/>
  <c r="BK333" i="2"/>
  <c r="BK325" i="2"/>
  <c r="BK267" i="2"/>
  <c r="BK253" i="2"/>
  <c r="BK218" i="2"/>
  <c r="BK167" i="2"/>
  <c r="BK166" i="2"/>
  <c r="J161" i="2"/>
  <c r="BK191" i="8"/>
  <c r="J173" i="8"/>
  <c r="J164" i="8"/>
  <c r="BK154" i="8"/>
  <c r="BK152" i="8"/>
  <c r="BK149" i="8"/>
  <c r="BK137" i="8"/>
  <c r="BK128" i="8"/>
  <c r="J225" i="7"/>
  <c r="BK224" i="7"/>
  <c r="BK220" i="7"/>
  <c r="J211" i="7"/>
  <c r="J204" i="7"/>
  <c r="J199" i="7"/>
  <c r="BK197" i="7"/>
  <c r="BK184" i="7"/>
  <c r="BK182" i="7"/>
  <c r="J174" i="7"/>
  <c r="BK164" i="7"/>
  <c r="J133" i="7"/>
  <c r="J136" i="5"/>
  <c r="BK132" i="5"/>
  <c r="J123" i="5"/>
  <c r="J139" i="4"/>
  <c r="BK138" i="4"/>
  <c r="BK137" i="4"/>
  <c r="J134" i="4"/>
  <c r="BK131" i="4"/>
  <c r="BK123" i="4"/>
  <c r="BK179" i="3"/>
  <c r="BK175" i="3"/>
  <c r="J173" i="3"/>
  <c r="BK171" i="3"/>
  <c r="J166" i="3"/>
  <c r="J164" i="3"/>
  <c r="J162" i="3"/>
  <c r="J161" i="3"/>
  <c r="J160" i="3"/>
  <c r="BK157" i="3"/>
  <c r="BK156" i="3"/>
  <c r="BK154" i="3"/>
  <c r="BK150" i="3"/>
  <c r="J147" i="3"/>
  <c r="BK144" i="3"/>
  <c r="J143" i="3"/>
  <c r="J137" i="3"/>
  <c r="BK135" i="3"/>
  <c r="J130" i="3"/>
  <c r="BK2211" i="2"/>
  <c r="J2205" i="2"/>
  <c r="BK2190" i="2"/>
  <c r="J2187" i="2"/>
  <c r="J2184" i="2"/>
  <c r="BK2182" i="2"/>
  <c r="J2180" i="2"/>
  <c r="J2179" i="2"/>
  <c r="BK2178" i="2"/>
  <c r="BK2176" i="2"/>
  <c r="J2170" i="2"/>
  <c r="J2168" i="2"/>
  <c r="BK2166" i="2"/>
  <c r="J2165" i="2"/>
  <c r="BK2161" i="2"/>
  <c r="J2156" i="2"/>
  <c r="BK2154" i="2"/>
  <c r="J2153" i="2"/>
  <c r="BK2150" i="2"/>
  <c r="J2145" i="2"/>
  <c r="BK2144" i="2"/>
  <c r="BK2139" i="2"/>
  <c r="BK2137" i="2"/>
  <c r="BK2134" i="2"/>
  <c r="J2132" i="2"/>
  <c r="BK2128" i="2"/>
  <c r="J2126" i="2"/>
  <c r="J2125" i="2"/>
  <c r="BK2118" i="2"/>
  <c r="J2113" i="2"/>
  <c r="J2110" i="2"/>
  <c r="BK2109" i="2"/>
  <c r="BK2107" i="2"/>
  <c r="BK2103" i="2"/>
  <c r="J2101" i="2"/>
  <c r="J2099" i="2"/>
  <c r="J2098" i="2"/>
  <c r="J2096" i="2"/>
  <c r="J2095" i="2"/>
  <c r="J2094" i="2"/>
  <c r="J2093" i="2"/>
  <c r="BK2091" i="2"/>
  <c r="BK2087" i="2"/>
  <c r="BK2081" i="2"/>
  <c r="BK2080" i="2"/>
  <c r="BK2076" i="2"/>
  <c r="J1885" i="2"/>
  <c r="BK1793" i="2"/>
  <c r="J1756" i="2"/>
  <c r="J1727" i="2"/>
  <c r="BK1726" i="2"/>
  <c r="BK1725" i="2"/>
  <c r="J1722" i="2"/>
  <c r="J1720" i="2"/>
  <c r="J1715" i="2"/>
  <c r="BK1711" i="2"/>
  <c r="BK1696" i="2"/>
  <c r="BK1679" i="2"/>
  <c r="BK1665" i="2"/>
  <c r="J1664" i="2"/>
  <c r="J1662" i="2"/>
  <c r="J1660" i="2"/>
  <c r="BK1654" i="2"/>
  <c r="J1651" i="2"/>
  <c r="BK1643" i="2"/>
  <c r="J1641" i="2"/>
  <c r="J1621" i="2"/>
  <c r="BK1615" i="2"/>
  <c r="J1605" i="2"/>
  <c r="J1603" i="2"/>
  <c r="BK1602" i="2"/>
  <c r="J1597" i="2"/>
  <c r="BK1583" i="2"/>
  <c r="J1570" i="2"/>
  <c r="BK1558" i="2"/>
  <c r="J1550" i="2"/>
  <c r="J1545" i="2"/>
  <c r="BK1543" i="2"/>
  <c r="BK1535" i="2"/>
  <c r="BK1528" i="2"/>
  <c r="J1526" i="2"/>
  <c r="J1500" i="2"/>
  <c r="J1497" i="2"/>
  <c r="J1496" i="2"/>
  <c r="J1477" i="2"/>
  <c r="J1457" i="2"/>
  <c r="BK1420" i="2"/>
  <c r="BK1404" i="2"/>
  <c r="BK1399" i="2"/>
  <c r="BK1396" i="2"/>
  <c r="BK1394" i="2"/>
  <c r="J1378" i="2"/>
  <c r="J1376" i="2"/>
  <c r="J1333" i="2"/>
  <c r="BK1331" i="2"/>
  <c r="J1293" i="2"/>
  <c r="BK1270" i="2"/>
  <c r="J1256" i="2"/>
  <c r="J1243" i="2"/>
  <c r="BK1224" i="2"/>
  <c r="J1207" i="2"/>
  <c r="J1158" i="2"/>
  <c r="BK1153" i="2"/>
  <c r="J1149" i="2"/>
  <c r="J1119" i="2"/>
  <c r="J1117" i="2"/>
  <c r="J1113" i="2"/>
  <c r="BK1106" i="2"/>
  <c r="J1105" i="2"/>
  <c r="BK1103" i="2"/>
  <c r="J1099" i="2"/>
  <c r="J1073" i="2"/>
  <c r="J1000" i="2"/>
  <c r="J973" i="2"/>
  <c r="BK971" i="2"/>
  <c r="BK911" i="2"/>
  <c r="J838" i="2"/>
  <c r="BK819" i="2"/>
  <c r="J795" i="2"/>
  <c r="BK725" i="2"/>
  <c r="J715" i="2"/>
  <c r="BK690" i="2"/>
  <c r="BK651" i="2"/>
  <c r="J632" i="2"/>
  <c r="J629" i="2"/>
  <c r="BK535" i="2"/>
  <c r="BK473" i="2"/>
  <c r="J467" i="2"/>
  <c r="BK460" i="2"/>
  <c r="J416" i="2"/>
  <c r="J396" i="2"/>
  <c r="J333" i="2"/>
  <c r="J312" i="2"/>
  <c r="J297" i="2"/>
  <c r="BK277" i="2"/>
  <c r="J252" i="2"/>
  <c r="J218" i="2"/>
  <c r="J166" i="2"/>
  <c r="J162" i="8"/>
  <c r="J230" i="7"/>
  <c r="BK227" i="7"/>
  <c r="BK216" i="7"/>
  <c r="BK211" i="7"/>
  <c r="BK207" i="7"/>
  <c r="BK206" i="7"/>
  <c r="J197" i="7"/>
  <c r="J189" i="7"/>
  <c r="J176" i="7"/>
  <c r="J170" i="7"/>
  <c r="BK145" i="7"/>
  <c r="J143" i="7"/>
  <c r="BK138" i="7"/>
  <c r="BK252" i="2"/>
  <c r="BK186" i="2"/>
  <c r="J167" i="2"/>
  <c r="BK161" i="2"/>
  <c r="J229" i="7"/>
  <c r="J226" i="7"/>
  <c r="BK225" i="7"/>
  <c r="BK223" i="7"/>
  <c r="BK204" i="7"/>
  <c r="J201" i="7"/>
  <c r="BK194" i="7"/>
  <c r="J191" i="7"/>
  <c r="BK189" i="7"/>
  <c r="BK180" i="7"/>
  <c r="BK172" i="7"/>
  <c r="J162" i="7"/>
  <c r="BK157" i="7"/>
  <c r="BK136" i="7"/>
  <c r="J121" i="6"/>
  <c r="J135" i="5"/>
  <c r="BK133" i="5"/>
  <c r="J130" i="5"/>
  <c r="J129" i="5"/>
  <c r="BK128" i="5"/>
  <c r="J124" i="5"/>
  <c r="BK136" i="4"/>
  <c r="J132" i="4"/>
  <c r="BK129" i="4"/>
  <c r="BK127" i="4"/>
  <c r="J126" i="4"/>
  <c r="BK124" i="4"/>
  <c r="J175" i="3"/>
  <c r="J174" i="3"/>
  <c r="BK173" i="3"/>
  <c r="J172" i="3"/>
  <c r="J170" i="3"/>
  <c r="BK161" i="3"/>
  <c r="BK159" i="3"/>
  <c r="J158" i="3"/>
  <c r="J153" i="3"/>
  <c r="BK152" i="3"/>
  <c r="J149" i="3"/>
  <c r="J148" i="3"/>
  <c r="J139" i="3"/>
  <c r="BK137" i="3"/>
  <c r="J135" i="3"/>
  <c r="BK132" i="3"/>
  <c r="J128" i="3"/>
  <c r="J2193" i="2"/>
  <c r="J2188" i="2"/>
  <c r="BK2185" i="2"/>
  <c r="J2183" i="2"/>
  <c r="J2182" i="2"/>
  <c r="BK2181" i="2"/>
  <c r="BK2179" i="2"/>
  <c r="J2177" i="2"/>
  <c r="J2173" i="2"/>
  <c r="BK2171" i="2"/>
  <c r="J2167" i="2"/>
  <c r="J2164" i="2"/>
  <c r="BK2163" i="2"/>
  <c r="J2161" i="2"/>
  <c r="BK2156" i="2"/>
  <c r="J2149" i="2"/>
  <c r="J2146" i="2"/>
  <c r="BK2141" i="2"/>
  <c r="J2138" i="2"/>
  <c r="J2137" i="2"/>
  <c r="BK2136" i="2"/>
  <c r="BK2133" i="2"/>
  <c r="BK2131" i="2"/>
  <c r="J2127" i="2"/>
  <c r="BK2125" i="2"/>
  <c r="J2122" i="2"/>
  <c r="J2116" i="2"/>
  <c r="BK2113" i="2"/>
  <c r="J2109" i="2"/>
  <c r="J2104" i="2"/>
  <c r="BK2102" i="2"/>
  <c r="BK2098" i="2"/>
  <c r="J2097" i="2"/>
  <c r="BK2089" i="2"/>
  <c r="J2087" i="2"/>
  <c r="J2085" i="2"/>
  <c r="J2081" i="2"/>
  <c r="BK2079" i="2"/>
  <c r="BK2074" i="2"/>
  <c r="BK2072" i="2"/>
  <c r="BK2071" i="2"/>
  <c r="J2069" i="2"/>
  <c r="J2066" i="2"/>
  <c r="J2065" i="2"/>
  <c r="BK2064" i="2"/>
  <c r="J2063" i="2"/>
  <c r="BK2059" i="2"/>
  <c r="BK1902" i="2"/>
  <c r="BK1885" i="2"/>
  <c r="J1859" i="2"/>
  <c r="J1752" i="2"/>
  <c r="BK1745" i="2"/>
  <c r="BK1743" i="2"/>
  <c r="J1739" i="2"/>
  <c r="J1735" i="2"/>
  <c r="J1729" i="2"/>
  <c r="BK1727" i="2"/>
  <c r="BK1724" i="2"/>
  <c r="BK1715" i="2"/>
  <c r="BK1688" i="2"/>
  <c r="J1666" i="2"/>
  <c r="BK1663" i="2"/>
  <c r="J1658" i="2"/>
  <c r="J1655" i="2"/>
  <c r="J1650" i="2"/>
  <c r="J1648" i="2"/>
  <c r="J1643" i="2"/>
  <c r="J1631" i="2"/>
  <c r="BK1625" i="2"/>
  <c r="BK1617" i="2"/>
  <c r="BK1597" i="2"/>
  <c r="J1594" i="2"/>
  <c r="J1583" i="2"/>
  <c r="BK1581" i="2"/>
  <c r="J1580" i="2"/>
  <c r="BK1579" i="2"/>
  <c r="BK1569" i="2"/>
  <c r="J1556" i="2"/>
  <c r="BK1554" i="2"/>
  <c r="BK1550" i="2"/>
  <c r="J1539" i="2"/>
  <c r="J1502" i="2"/>
  <c r="J1499" i="2"/>
  <c r="J1498" i="2"/>
  <c r="BK1496" i="2"/>
  <c r="BK1495" i="2"/>
  <c r="J1494" i="2"/>
  <c r="J1488" i="2"/>
  <c r="BK1479" i="2"/>
  <c r="BK1465" i="2"/>
  <c r="J1455" i="2"/>
  <c r="J1440" i="2"/>
  <c r="J1420" i="2"/>
  <c r="BK1418" i="2"/>
  <c r="J1399" i="2"/>
  <c r="BK1395" i="2"/>
  <c r="J1389" i="2"/>
  <c r="BK1348" i="2"/>
  <c r="BK1333" i="2"/>
  <c r="BK1327" i="2"/>
  <c r="J1295" i="2"/>
  <c r="BK1274" i="2"/>
  <c r="J1270" i="2"/>
  <c r="BK1268" i="2"/>
  <c r="J1262" i="2"/>
  <c r="BK1243" i="2"/>
  <c r="BK1157" i="2"/>
  <c r="BK1154" i="2"/>
  <c r="BK1152" i="2"/>
  <c r="BK1145" i="2"/>
  <c r="J1125" i="2"/>
  <c r="BK1117" i="2"/>
  <c r="BK1116" i="2"/>
  <c r="BK1099" i="2"/>
  <c r="J1094" i="2"/>
  <c r="BK1087" i="2"/>
  <c r="J1067" i="2"/>
  <c r="J1059" i="2"/>
  <c r="J970" i="2"/>
  <c r="BK890" i="2"/>
  <c r="BK840" i="2"/>
  <c r="J821" i="2"/>
  <c r="J802" i="2"/>
  <c r="J796" i="2"/>
  <c r="J728" i="2"/>
  <c r="BK724" i="2"/>
  <c r="J714" i="2"/>
  <c r="BK702" i="2"/>
  <c r="J690" i="2"/>
  <c r="BK685" i="2"/>
  <c r="J658" i="2"/>
  <c r="BK614" i="2"/>
  <c r="BK533" i="2"/>
  <c r="BK527" i="2"/>
  <c r="BK463" i="2"/>
  <c r="J309" i="2"/>
  <c r="J300" i="2"/>
  <c r="J281" i="2"/>
  <c r="J266" i="2"/>
  <c r="J217" i="2"/>
  <c r="J159" i="2"/>
  <c r="AS94" i="1"/>
  <c r="F35" i="6"/>
  <c r="BB99" i="1"/>
  <c r="F36" i="6"/>
  <c r="BC99" i="1" s="1"/>
  <c r="F37" i="6"/>
  <c r="BD99" i="1"/>
  <c r="BK158" i="2" l="1"/>
  <c r="J158" i="2" s="1"/>
  <c r="J98" i="2" s="1"/>
  <c r="P291" i="2"/>
  <c r="P472" i="2"/>
  <c r="T644" i="2"/>
  <c r="P839" i="2"/>
  <c r="R839" i="2"/>
  <c r="T1118" i="2"/>
  <c r="P1332" i="2"/>
  <c r="T1332" i="2"/>
  <c r="BK1489" i="2"/>
  <c r="J1489" i="2" s="1"/>
  <c r="J112" i="2" s="1"/>
  <c r="R1489" i="2"/>
  <c r="BK1572" i="2"/>
  <c r="J1572" i="2"/>
  <c r="J116" i="2" s="1"/>
  <c r="BK1744" i="2"/>
  <c r="J1744" i="2" s="1"/>
  <c r="J120" i="2" s="1"/>
  <c r="R1942" i="2"/>
  <c r="R2057" i="2"/>
  <c r="BK2111" i="2"/>
  <c r="J2111" i="2"/>
  <c r="J127" i="2" s="1"/>
  <c r="P2123" i="2"/>
  <c r="R2135" i="2"/>
  <c r="T2147" i="2"/>
  <c r="R2174" i="2"/>
  <c r="P127" i="3"/>
  <c r="P140" i="3"/>
  <c r="BK168" i="3"/>
  <c r="J168" i="3" s="1"/>
  <c r="J103" i="3" s="1"/>
  <c r="R122" i="4"/>
  <c r="BK122" i="5"/>
  <c r="J122" i="5"/>
  <c r="J98" i="5" s="1"/>
  <c r="R131" i="5"/>
  <c r="BK124" i="7"/>
  <c r="T137" i="7"/>
  <c r="BK156" i="7"/>
  <c r="J156" i="7" s="1"/>
  <c r="J101" i="7" s="1"/>
  <c r="R137" i="7"/>
  <c r="P156" i="7"/>
  <c r="R158" i="2"/>
  <c r="BK472" i="2"/>
  <c r="J472" i="2" s="1"/>
  <c r="J100" i="2" s="1"/>
  <c r="BK851" i="2"/>
  <c r="J851" i="2" s="1"/>
  <c r="J103" i="2" s="1"/>
  <c r="R1118" i="2"/>
  <c r="BK1332" i="2"/>
  <c r="J1332" i="2"/>
  <c r="J109" i="2" s="1"/>
  <c r="R1332" i="2"/>
  <c r="BK1503" i="2"/>
  <c r="J1503" i="2" s="1"/>
  <c r="J114" i="2" s="1"/>
  <c r="R1572" i="2"/>
  <c r="R1647" i="2"/>
  <c r="BK1723" i="2"/>
  <c r="J1723" i="2" s="1"/>
  <c r="J118" i="2" s="1"/>
  <c r="P1723" i="2"/>
  <c r="T1723" i="2"/>
  <c r="P1728" i="2"/>
  <c r="R1728" i="2"/>
  <c r="P1942" i="2"/>
  <c r="T2057" i="2"/>
  <c r="P2111" i="2"/>
  <c r="R2123" i="2"/>
  <c r="P2147" i="2"/>
  <c r="R2159" i="2"/>
  <c r="BK2189" i="2"/>
  <c r="J2189" i="2" s="1"/>
  <c r="J133" i="2" s="1"/>
  <c r="R127" i="3"/>
  <c r="BK163" i="3"/>
  <c r="J163" i="3"/>
  <c r="J101" i="3"/>
  <c r="T163" i="3"/>
  <c r="BK135" i="4"/>
  <c r="J135" i="4" s="1"/>
  <c r="J99" i="4" s="1"/>
  <c r="T122" i="5"/>
  <c r="BK137" i="7"/>
  <c r="J137" i="7"/>
  <c r="J99" i="7"/>
  <c r="P186" i="7"/>
  <c r="BK291" i="2"/>
  <c r="J291" i="2" s="1"/>
  <c r="J99" i="2" s="1"/>
  <c r="T472" i="2"/>
  <c r="T851" i="2"/>
  <c r="P1114" i="2"/>
  <c r="R1114" i="2"/>
  <c r="P1255" i="2"/>
  <c r="R1398" i="2"/>
  <c r="T1503" i="2"/>
  <c r="R1551" i="2"/>
  <c r="T1572" i="2"/>
  <c r="R1744" i="2"/>
  <c r="P2057" i="2"/>
  <c r="P2084" i="2"/>
  <c r="R2111" i="2"/>
  <c r="T2123" i="2"/>
  <c r="BK2147" i="2"/>
  <c r="J2147" i="2"/>
  <c r="J130" i="2"/>
  <c r="T2159" i="2"/>
  <c r="P2189" i="2"/>
  <c r="BK140" i="3"/>
  <c r="J140" i="3" s="1"/>
  <c r="J100" i="3" s="1"/>
  <c r="P163" i="3"/>
  <c r="P168" i="3"/>
  <c r="P167" i="3"/>
  <c r="R186" i="7"/>
  <c r="T122" i="4"/>
  <c r="R122" i="5"/>
  <c r="R121" i="5" s="1"/>
  <c r="R120" i="5" s="1"/>
  <c r="T124" i="7"/>
  <c r="R156" i="7"/>
  <c r="P158" i="2"/>
  <c r="T291" i="2"/>
  <c r="P644" i="2"/>
  <c r="P851" i="2"/>
  <c r="P1118" i="2"/>
  <c r="T1255" i="2"/>
  <c r="BK1398" i="2"/>
  <c r="J1398" i="2"/>
  <c r="J110" i="2"/>
  <c r="P1489" i="2"/>
  <c r="T1489" i="2"/>
  <c r="BK1551" i="2"/>
  <c r="J1551" i="2" s="1"/>
  <c r="J115" i="2" s="1"/>
  <c r="T1551" i="2"/>
  <c r="P1647" i="2"/>
  <c r="P1744" i="2"/>
  <c r="BK1942" i="2"/>
  <c r="J1942" i="2" s="1"/>
  <c r="J122" i="2" s="1"/>
  <c r="BK2084" i="2"/>
  <c r="J2084" i="2"/>
  <c r="J126" i="2" s="1"/>
  <c r="T2111" i="2"/>
  <c r="T2135" i="2"/>
  <c r="P2159" i="2"/>
  <c r="T2174" i="2"/>
  <c r="R2189" i="2"/>
  <c r="BK127" i="3"/>
  <c r="J127" i="3"/>
  <c r="J98" i="3" s="1"/>
  <c r="R140" i="3"/>
  <c r="R168" i="3"/>
  <c r="R167" i="3" s="1"/>
  <c r="P135" i="4"/>
  <c r="BK131" i="5"/>
  <c r="J131" i="5" s="1"/>
  <c r="J99" i="5" s="1"/>
  <c r="P137" i="7"/>
  <c r="T156" i="7"/>
  <c r="R127" i="8"/>
  <c r="T158" i="2"/>
  <c r="R472" i="2"/>
  <c r="R644" i="2"/>
  <c r="BK839" i="2"/>
  <c r="J839" i="2"/>
  <c r="J102" i="2" s="1"/>
  <c r="T839" i="2"/>
  <c r="BK1118" i="2"/>
  <c r="J1118" i="2" s="1"/>
  <c r="J105" i="2" s="1"/>
  <c r="BK1255" i="2"/>
  <c r="J1255" i="2" s="1"/>
  <c r="J108" i="2" s="1"/>
  <c r="P1398" i="2"/>
  <c r="P1503" i="2"/>
  <c r="P1572" i="2"/>
  <c r="T1647" i="2"/>
  <c r="R1723" i="2"/>
  <c r="BK1728" i="2"/>
  <c r="J1728" i="2" s="1"/>
  <c r="J119" i="2" s="1"/>
  <c r="T1728" i="2"/>
  <c r="T1942" i="2"/>
  <c r="T2084" i="2"/>
  <c r="BK2135" i="2"/>
  <c r="J2135" i="2" s="1"/>
  <c r="J129" i="2" s="1"/>
  <c r="BK2159" i="2"/>
  <c r="J2159" i="2"/>
  <c r="J131" i="2" s="1"/>
  <c r="P2174" i="2"/>
  <c r="T2189" i="2"/>
  <c r="T127" i="3"/>
  <c r="R163" i="3"/>
  <c r="P122" i="4"/>
  <c r="P121" i="4" s="1"/>
  <c r="P120" i="4" s="1"/>
  <c r="AU97" i="1" s="1"/>
  <c r="R135" i="4"/>
  <c r="P131" i="5"/>
  <c r="P124" i="7"/>
  <c r="P123" i="7" s="1"/>
  <c r="P122" i="7" s="1"/>
  <c r="AU100" i="1" s="1"/>
  <c r="BK186" i="7"/>
  <c r="J186" i="7" s="1"/>
  <c r="J102" i="7" s="1"/>
  <c r="R291" i="2"/>
  <c r="BK644" i="2"/>
  <c r="J644" i="2" s="1"/>
  <c r="J101" i="2" s="1"/>
  <c r="R851" i="2"/>
  <c r="BK1114" i="2"/>
  <c r="J1114" i="2" s="1"/>
  <c r="J104" i="2" s="1"/>
  <c r="T1114" i="2"/>
  <c r="R1255" i="2"/>
  <c r="R1254" i="2" s="1"/>
  <c r="T1398" i="2"/>
  <c r="R1503" i="2"/>
  <c r="P1551" i="2"/>
  <c r="BK1647" i="2"/>
  <c r="J1647" i="2" s="1"/>
  <c r="J117" i="2" s="1"/>
  <c r="T1744" i="2"/>
  <c r="BK2057" i="2"/>
  <c r="J2057" i="2"/>
  <c r="J125" i="2" s="1"/>
  <c r="R2084" i="2"/>
  <c r="BK2123" i="2"/>
  <c r="J2123" i="2" s="1"/>
  <c r="J128" i="2" s="1"/>
  <c r="P2135" i="2"/>
  <c r="R2147" i="2"/>
  <c r="BK2174" i="2"/>
  <c r="J2174" i="2" s="1"/>
  <c r="J132" i="2" s="1"/>
  <c r="T140" i="3"/>
  <c r="T168" i="3"/>
  <c r="T167" i="3"/>
  <c r="BK122" i="4"/>
  <c r="J122" i="4" s="1"/>
  <c r="J98" i="4" s="1"/>
  <c r="T135" i="4"/>
  <c r="P122" i="5"/>
  <c r="P121" i="5" s="1"/>
  <c r="P120" i="5" s="1"/>
  <c r="AU98" i="1" s="1"/>
  <c r="T131" i="5"/>
  <c r="R124" i="7"/>
  <c r="R123" i="7"/>
  <c r="R122" i="7" s="1"/>
  <c r="T186" i="7"/>
  <c r="BK127" i="8"/>
  <c r="J127" i="8" s="1"/>
  <c r="J98" i="8" s="1"/>
  <c r="P127" i="8"/>
  <c r="T127" i="8"/>
  <c r="BK185" i="8"/>
  <c r="J185" i="8" s="1"/>
  <c r="J100" i="8" s="1"/>
  <c r="P185" i="8"/>
  <c r="R185" i="8"/>
  <c r="T185" i="8"/>
  <c r="BK196" i="8"/>
  <c r="J196" i="8" s="1"/>
  <c r="J101" i="8" s="1"/>
  <c r="P196" i="8"/>
  <c r="R196" i="8"/>
  <c r="T196" i="8"/>
  <c r="BK207" i="8"/>
  <c r="J207" i="8"/>
  <c r="J104" i="8"/>
  <c r="P207" i="8"/>
  <c r="R207" i="8"/>
  <c r="T207" i="8"/>
  <c r="BK211" i="8"/>
  <c r="J211" i="8" s="1"/>
  <c r="J105" i="8" s="1"/>
  <c r="P211" i="8"/>
  <c r="R211" i="8"/>
  <c r="T211" i="8"/>
  <c r="F92" i="2"/>
  <c r="BF161" i="2"/>
  <c r="BF185" i="2"/>
  <c r="BF267" i="2"/>
  <c r="BF277" i="2"/>
  <c r="BF292" i="2"/>
  <c r="BF332" i="2"/>
  <c r="BF337" i="2"/>
  <c r="BF467" i="2"/>
  <c r="BF473" i="2"/>
  <c r="BF507" i="2"/>
  <c r="BF519" i="2"/>
  <c r="BF535" i="2"/>
  <c r="BF539" i="2"/>
  <c r="BF560" i="2"/>
  <c r="BF632" i="2"/>
  <c r="BF641" i="2"/>
  <c r="BF838" i="2"/>
  <c r="BF844" i="2"/>
  <c r="BF915" i="2"/>
  <c r="BF971" i="2"/>
  <c r="BF973" i="2"/>
  <c r="BF1003" i="2"/>
  <c r="BF1129" i="2"/>
  <c r="BF1244" i="2"/>
  <c r="BF1406" i="2"/>
  <c r="BF1459" i="2"/>
  <c r="BF1504" i="2"/>
  <c r="BF1533" i="2"/>
  <c r="BF1545" i="2"/>
  <c r="BF1547" i="2"/>
  <c r="BF1558" i="2"/>
  <c r="BF1568" i="2"/>
  <c r="BF1573" i="2"/>
  <c r="BF1615" i="2"/>
  <c r="BF1660" i="2"/>
  <c r="BF1676" i="2"/>
  <c r="BF1680" i="2"/>
  <c r="BF1721" i="2"/>
  <c r="BF1722" i="2"/>
  <c r="BF1725" i="2"/>
  <c r="BF1793" i="2"/>
  <c r="BF1896" i="2"/>
  <c r="BF2043" i="2"/>
  <c r="BF2053" i="2"/>
  <c r="BF2060" i="2"/>
  <c r="BF2061" i="2"/>
  <c r="BF2076" i="2"/>
  <c r="BF2077" i="2"/>
  <c r="BF2083" i="2"/>
  <c r="BF2090" i="2"/>
  <c r="BF2099" i="2"/>
  <c r="BF2100" i="2"/>
  <c r="BF2101" i="2"/>
  <c r="BF2121" i="2"/>
  <c r="BF2129" i="2"/>
  <c r="BF2130" i="2"/>
  <c r="BF2132" i="2"/>
  <c r="BF2140" i="2"/>
  <c r="BF2145" i="2"/>
  <c r="BF2160" i="2"/>
  <c r="BF2170" i="2"/>
  <c r="BF2172" i="2"/>
  <c r="BF2188" i="2"/>
  <c r="BF2190" i="2"/>
  <c r="BK1501" i="2"/>
  <c r="J1501" i="2"/>
  <c r="J113" i="2" s="1"/>
  <c r="BF130" i="3"/>
  <c r="BF133" i="3"/>
  <c r="BF135" i="3"/>
  <c r="BF136" i="3"/>
  <c r="BF141" i="3"/>
  <c r="BF151" i="3"/>
  <c r="BK178" i="3"/>
  <c r="BK177" i="3" s="1"/>
  <c r="J177" i="3" s="1"/>
  <c r="J104" i="3" s="1"/>
  <c r="E85" i="4"/>
  <c r="BF129" i="4"/>
  <c r="BF131" i="4"/>
  <c r="BF134" i="4"/>
  <c r="E110" i="5"/>
  <c r="BF127" i="5"/>
  <c r="BF133" i="5"/>
  <c r="BK120" i="6"/>
  <c r="J120" i="6" s="1"/>
  <c r="J98" i="6" s="1"/>
  <c r="E85" i="7"/>
  <c r="J116" i="7"/>
  <c r="BF130" i="7"/>
  <c r="BF138" i="7"/>
  <c r="BF151" i="7"/>
  <c r="BF168" i="7"/>
  <c r="BF188" i="7"/>
  <c r="BF196" i="7"/>
  <c r="BF206" i="7"/>
  <c r="BF209" i="7"/>
  <c r="BF220" i="7"/>
  <c r="BF221" i="7"/>
  <c r="BF128" i="8"/>
  <c r="J89" i="2"/>
  <c r="BF166" i="7"/>
  <c r="BF194" i="7"/>
  <c r="BF216" i="7"/>
  <c r="BF222" i="7"/>
  <c r="BF225" i="7"/>
  <c r="BF226" i="7"/>
  <c r="BF137" i="8"/>
  <c r="BF149" i="8"/>
  <c r="BF159" i="8"/>
  <c r="E146" i="2"/>
  <c r="BF186" i="2"/>
  <c r="BF410" i="2"/>
  <c r="BF579" i="2"/>
  <c r="BF597" i="2"/>
  <c r="BF653" i="2"/>
  <c r="BF663" i="2"/>
  <c r="BF840" i="2"/>
  <c r="BF848" i="2"/>
  <c r="BF852" i="2"/>
  <c r="BF870" i="2"/>
  <c r="BF959" i="2"/>
  <c r="BF1067" i="2"/>
  <c r="BF1125" i="2"/>
  <c r="BF1156" i="2"/>
  <c r="BF1301" i="2"/>
  <c r="BF1348" i="2"/>
  <c r="BF1381" i="2"/>
  <c r="BF1414" i="2"/>
  <c r="BF1465" i="2"/>
  <c r="BF1488" i="2"/>
  <c r="BF1490" i="2"/>
  <c r="BF1571" i="2"/>
  <c r="BF1581" i="2"/>
  <c r="BF1589" i="2"/>
  <c r="BF1591" i="2"/>
  <c r="BF1625" i="2"/>
  <c r="BF1649" i="2"/>
  <c r="BF1675" i="2"/>
  <c r="BF1703" i="2"/>
  <c r="BF1724" i="2"/>
  <c r="BF1789" i="2"/>
  <c r="BF2079" i="2"/>
  <c r="BF2082" i="2"/>
  <c r="BF2086" i="2"/>
  <c r="BF2092" i="2"/>
  <c r="BF2102" i="2"/>
  <c r="BF2106" i="2"/>
  <c r="BF2112" i="2"/>
  <c r="BF2117" i="2"/>
  <c r="BF2119" i="2"/>
  <c r="BF2124" i="2"/>
  <c r="BF2131" i="2"/>
  <c r="BF2133" i="2"/>
  <c r="BF2136" i="2"/>
  <c r="BF2138" i="2"/>
  <c r="BF2143" i="2"/>
  <c r="BF2149" i="2"/>
  <c r="BF2152" i="2"/>
  <c r="BF2155" i="2"/>
  <c r="BF2164" i="2"/>
  <c r="BF2175" i="2"/>
  <c r="BF2181" i="2"/>
  <c r="BF2186" i="2"/>
  <c r="BF2205" i="2"/>
  <c r="BF2211" i="2"/>
  <c r="BK1252" i="2"/>
  <c r="J1252" i="2"/>
  <c r="J106" i="2" s="1"/>
  <c r="BK1487" i="2"/>
  <c r="J1487" i="2" s="1"/>
  <c r="J111" i="2" s="1"/>
  <c r="F122" i="3"/>
  <c r="BF128" i="3"/>
  <c r="BF131" i="3"/>
  <c r="BF132" i="3"/>
  <c r="BF137" i="3"/>
  <c r="BF149" i="3"/>
  <c r="BF155" i="3"/>
  <c r="BF170" i="3"/>
  <c r="BF172" i="3"/>
  <c r="BF173" i="3"/>
  <c r="BK138" i="3"/>
  <c r="J138" i="3"/>
  <c r="J99" i="3" s="1"/>
  <c r="F92" i="4"/>
  <c r="J114" i="4"/>
  <c r="BF123" i="4"/>
  <c r="BF125" i="4"/>
  <c r="BF128" i="4"/>
  <c r="BF130" i="4"/>
  <c r="BF136" i="4"/>
  <c r="BK141" i="4"/>
  <c r="J141" i="4"/>
  <c r="J100" i="4" s="1"/>
  <c r="BF126" i="5"/>
  <c r="BF138" i="5"/>
  <c r="BK137" i="5"/>
  <c r="J137" i="5" s="1"/>
  <c r="J100" i="5" s="1"/>
  <c r="BF126" i="7"/>
  <c r="BF170" i="7"/>
  <c r="BF191" i="7"/>
  <c r="BF207" i="7"/>
  <c r="BF214" i="7"/>
  <c r="F92" i="8"/>
  <c r="J119" i="8"/>
  <c r="BF190" i="8"/>
  <c r="BF192" i="8"/>
  <c r="BF193" i="8"/>
  <c r="BF195" i="8"/>
  <c r="BF312" i="2"/>
  <c r="BF317" i="2"/>
  <c r="BF413" i="2"/>
  <c r="BF424" i="2"/>
  <c r="BF439" i="2"/>
  <c r="BF501" i="2"/>
  <c r="BF714" i="2"/>
  <c r="BF766" i="2"/>
  <c r="BF795" i="2"/>
  <c r="BF796" i="2"/>
  <c r="BF821" i="2"/>
  <c r="BF1094" i="2"/>
  <c r="BF1105" i="2"/>
  <c r="BF1116" i="2"/>
  <c r="BF1144" i="2"/>
  <c r="BF1331" i="2"/>
  <c r="BF1391" i="2"/>
  <c r="BF1392" i="2"/>
  <c r="BF1394" i="2"/>
  <c r="BF1479" i="2"/>
  <c r="BF1496" i="2"/>
  <c r="BF1526" i="2"/>
  <c r="BF1553" i="2"/>
  <c r="BF1554" i="2"/>
  <c r="BF1585" i="2"/>
  <c r="BF1594" i="2"/>
  <c r="BF1597" i="2"/>
  <c r="BF1602" i="2"/>
  <c r="BF1631" i="2"/>
  <c r="BF1641" i="2"/>
  <c r="BF1643" i="2"/>
  <c r="BF1648" i="2"/>
  <c r="BF1653" i="2"/>
  <c r="BF1656" i="2"/>
  <c r="BF1661" i="2"/>
  <c r="BF1663" i="2"/>
  <c r="BF1727" i="2"/>
  <c r="BF1729" i="2"/>
  <c r="BF1756" i="2"/>
  <c r="BF1906" i="2"/>
  <c r="BF1938" i="2"/>
  <c r="BF1940" i="2"/>
  <c r="BF2059" i="2"/>
  <c r="BF2074" i="2"/>
  <c r="BF2087" i="2"/>
  <c r="BF2088" i="2"/>
  <c r="BF2094" i="2"/>
  <c r="BF2105" i="2"/>
  <c r="BF2109" i="2"/>
  <c r="BF2110" i="2"/>
  <c r="BK1939" i="2"/>
  <c r="J1939" i="2" s="1"/>
  <c r="J121" i="2" s="1"/>
  <c r="BK2210" i="2"/>
  <c r="J2210" i="2"/>
  <c r="J136" i="2" s="1"/>
  <c r="BF134" i="3"/>
  <c r="BF158" i="3"/>
  <c r="BF161" i="3"/>
  <c r="BF171" i="3"/>
  <c r="BF174" i="3"/>
  <c r="BF175" i="3"/>
  <c r="BF176" i="3"/>
  <c r="BF137" i="4"/>
  <c r="F115" i="6"/>
  <c r="BF145" i="7"/>
  <c r="BF164" i="7"/>
  <c r="BF176" i="7"/>
  <c r="BF182" i="7"/>
  <c r="BF213" i="7"/>
  <c r="BF224" i="7"/>
  <c r="BF230" i="7"/>
  <c r="BF231" i="7"/>
  <c r="E85" i="8"/>
  <c r="BF162" i="8"/>
  <c r="BF191" i="8"/>
  <c r="BF205" i="8"/>
  <c r="BF208" i="8"/>
  <c r="BF216" i="8"/>
  <c r="BF218" i="2"/>
  <c r="BF266" i="2"/>
  <c r="BF274" i="2"/>
  <c r="BF333" i="2"/>
  <c r="BF396" i="2"/>
  <c r="BF416" i="2"/>
  <c r="BF517" i="2"/>
  <c r="BF651" i="2"/>
  <c r="BF724" i="2"/>
  <c r="BF725" i="2"/>
  <c r="BF994" i="2"/>
  <c r="BF1087" i="2"/>
  <c r="BF1106" i="2"/>
  <c r="BF1145" i="2"/>
  <c r="BF1157" i="2"/>
  <c r="BF1224" i="2"/>
  <c r="BF1243" i="2"/>
  <c r="BF1253" i="2"/>
  <c r="BF1258" i="2"/>
  <c r="BF1262" i="2"/>
  <c r="BF1268" i="2"/>
  <c r="BF1378" i="2"/>
  <c r="BF1396" i="2"/>
  <c r="BF1397" i="2"/>
  <c r="BF1399" i="2"/>
  <c r="BF1404" i="2"/>
  <c r="BF1418" i="2"/>
  <c r="BF1420" i="2"/>
  <c r="BF1455" i="2"/>
  <c r="BF1498" i="2"/>
  <c r="BF1502" i="2"/>
  <c r="BF1557" i="2"/>
  <c r="BF1621" i="2"/>
  <c r="BF1646" i="2"/>
  <c r="BF1664" i="2"/>
  <c r="BF1665" i="2"/>
  <c r="BF1679" i="2"/>
  <c r="BF1696" i="2"/>
  <c r="BF1943" i="2"/>
  <c r="BF2046" i="2"/>
  <c r="BF2062" i="2"/>
  <c r="BF2067" i="2"/>
  <c r="BF2068" i="2"/>
  <c r="BF139" i="4"/>
  <c r="BF140" i="4"/>
  <c r="F117" i="5"/>
  <c r="BF128" i="5"/>
  <c r="BF129" i="5"/>
  <c r="BF132" i="5"/>
  <c r="BF135" i="5"/>
  <c r="BF136" i="5"/>
  <c r="J89" i="6"/>
  <c r="E108" i="6"/>
  <c r="F92" i="7"/>
  <c r="BF125" i="7"/>
  <c r="BF180" i="7"/>
  <c r="BF192" i="7"/>
  <c r="BF197" i="7"/>
  <c r="BF204" i="7"/>
  <c r="BF205" i="7"/>
  <c r="BF211" i="7"/>
  <c r="BK150" i="7"/>
  <c r="J150" i="7" s="1"/>
  <c r="J100" i="7" s="1"/>
  <c r="BF136" i="8"/>
  <c r="BF173" i="8"/>
  <c r="BF202" i="8"/>
  <c r="BF217" i="2"/>
  <c r="BF252" i="2"/>
  <c r="BF253" i="2"/>
  <c r="BF295" i="2"/>
  <c r="BF300" i="2"/>
  <c r="BF325" i="2"/>
  <c r="BF364" i="2"/>
  <c r="BF459" i="2"/>
  <c r="BF515" i="2"/>
  <c r="BF523" i="2"/>
  <c r="BF533" i="2"/>
  <c r="BF580" i="2"/>
  <c r="BF628" i="2"/>
  <c r="BF890" i="2"/>
  <c r="BF911" i="2"/>
  <c r="BF1000" i="2"/>
  <c r="BF1059" i="2"/>
  <c r="BF1079" i="2"/>
  <c r="BF1099" i="2"/>
  <c r="BF1115" i="2"/>
  <c r="BF1146" i="2"/>
  <c r="BF1191" i="2"/>
  <c r="BF1293" i="2"/>
  <c r="BF1333" i="2"/>
  <c r="BF1346" i="2"/>
  <c r="BF1361" i="2"/>
  <c r="BF1416" i="2"/>
  <c r="BF1477" i="2"/>
  <c r="BF1499" i="2"/>
  <c r="BF1500" i="2"/>
  <c r="BF1539" i="2"/>
  <c r="BF1552" i="2"/>
  <c r="BF1579" i="2"/>
  <c r="BF1583" i="2"/>
  <c r="BF1617" i="2"/>
  <c r="BF1650" i="2"/>
  <c r="BF1659" i="2"/>
  <c r="BF1662" i="2"/>
  <c r="BF1711" i="2"/>
  <c r="BF1719" i="2"/>
  <c r="BF1720" i="2"/>
  <c r="BF1726" i="2"/>
  <c r="BF1735" i="2"/>
  <c r="BF1739" i="2"/>
  <c r="BF1745" i="2"/>
  <c r="BF1752" i="2"/>
  <c r="BF1797" i="2"/>
  <c r="BF1859" i="2"/>
  <c r="BF1892" i="2"/>
  <c r="BF2063" i="2"/>
  <c r="BF2064" i="2"/>
  <c r="BF2065" i="2"/>
  <c r="BF2069" i="2"/>
  <c r="BF2073" i="2"/>
  <c r="BF2081" i="2"/>
  <c r="BF2085" i="2"/>
  <c r="BF2095" i="2"/>
  <c r="BF2098" i="2"/>
  <c r="BF2116" i="2"/>
  <c r="BF2120" i="2"/>
  <c r="BF2122" i="2"/>
  <c r="BF2127" i="2"/>
  <c r="BF2128" i="2"/>
  <c r="BF2134" i="2"/>
  <c r="BF2139" i="2"/>
  <c r="BF2167" i="2"/>
  <c r="BF2168" i="2"/>
  <c r="BF2171" i="2"/>
  <c r="BF2176" i="2"/>
  <c r="BF2179" i="2"/>
  <c r="BF2180" i="2"/>
  <c r="BF2182" i="2"/>
  <c r="BF2184" i="2"/>
  <c r="BF2191" i="2"/>
  <c r="BK2204" i="2"/>
  <c r="J2204" i="2" s="1"/>
  <c r="J135" i="2" s="1"/>
  <c r="BF139" i="3"/>
  <c r="BF142" i="3"/>
  <c r="BF147" i="3"/>
  <c r="BF150" i="3"/>
  <c r="BF152" i="3"/>
  <c r="BF153" i="3"/>
  <c r="BF169" i="3"/>
  <c r="BF126" i="4"/>
  <c r="BF132" i="4"/>
  <c r="BF142" i="4"/>
  <c r="BF123" i="5"/>
  <c r="BF134" i="5"/>
  <c r="BF121" i="6"/>
  <c r="BF132" i="7"/>
  <c r="BF134" i="7"/>
  <c r="BF162" i="7"/>
  <c r="BF174" i="7"/>
  <c r="BF178" i="7"/>
  <c r="BF187" i="7"/>
  <c r="BF195" i="7"/>
  <c r="BF202" i="7"/>
  <c r="BF164" i="8"/>
  <c r="BF186" i="8"/>
  <c r="BF197" i="8"/>
  <c r="BF199" i="8"/>
  <c r="BF238" i="8"/>
  <c r="BF243" i="8"/>
  <c r="BF167" i="2"/>
  <c r="BF281" i="2"/>
  <c r="BF369" i="2"/>
  <c r="BF445" i="2"/>
  <c r="BF460" i="2"/>
  <c r="BF484" i="2"/>
  <c r="BF529" i="2"/>
  <c r="BF614" i="2"/>
  <c r="BF629" i="2"/>
  <c r="BF645" i="2"/>
  <c r="BF658" i="2"/>
  <c r="BF685" i="2"/>
  <c r="BF690" i="2"/>
  <c r="BF715" i="2"/>
  <c r="BF728" i="2"/>
  <c r="BF1037" i="2"/>
  <c r="BF1073" i="2"/>
  <c r="BF1113" i="2"/>
  <c r="BF1117" i="2"/>
  <c r="BF1119" i="2"/>
  <c r="BF1127" i="2"/>
  <c r="BF1152" i="2"/>
  <c r="BF1153" i="2"/>
  <c r="BF1154" i="2"/>
  <c r="BF1158" i="2"/>
  <c r="BF1256" i="2"/>
  <c r="BF1327" i="2"/>
  <c r="BF1389" i="2"/>
  <c r="BF1395" i="2"/>
  <c r="BF1440" i="2"/>
  <c r="BF1444" i="2"/>
  <c r="BF1457" i="2"/>
  <c r="BF1528" i="2"/>
  <c r="BF1536" i="2"/>
  <c r="BF1541" i="2"/>
  <c r="BF1550" i="2"/>
  <c r="BF1569" i="2"/>
  <c r="BF1580" i="2"/>
  <c r="BF1600" i="2"/>
  <c r="BF1605" i="2"/>
  <c r="BF1629" i="2"/>
  <c r="BF1652" i="2"/>
  <c r="BF1655" i="2"/>
  <c r="BF1668" i="2"/>
  <c r="BF1678" i="2"/>
  <c r="BF1715" i="2"/>
  <c r="BF1816" i="2"/>
  <c r="BF1854" i="2"/>
  <c r="BF1876" i="2"/>
  <c r="BF1902" i="2"/>
  <c r="BF2066" i="2"/>
  <c r="BF2075" i="2"/>
  <c r="BF2089" i="2"/>
  <c r="BF2091" i="2"/>
  <c r="BF2093" i="2"/>
  <c r="BF2096" i="2"/>
  <c r="BF2108" i="2"/>
  <c r="BF2113" i="2"/>
  <c r="BF2114" i="2"/>
  <c r="BF2126" i="2"/>
  <c r="BF2137" i="2"/>
  <c r="BF2148" i="2"/>
  <c r="BF2151" i="2"/>
  <c r="BF2157" i="2"/>
  <c r="BF2158" i="2"/>
  <c r="BF2173" i="2"/>
  <c r="BF2177" i="2"/>
  <c r="BF2178" i="2"/>
  <c r="BF2185" i="2"/>
  <c r="J89" i="3"/>
  <c r="E115" i="3"/>
  <c r="BF129" i="3"/>
  <c r="BF143" i="3"/>
  <c r="BF144" i="3"/>
  <c r="BF145" i="3"/>
  <c r="BF146" i="3"/>
  <c r="BF148" i="3"/>
  <c r="BF157" i="3"/>
  <c r="BF159" i="3"/>
  <c r="BF160" i="3"/>
  <c r="BF133" i="4"/>
  <c r="BF138" i="4"/>
  <c r="J114" i="5"/>
  <c r="BF130" i="5"/>
  <c r="BF127" i="7"/>
  <c r="BF131" i="7"/>
  <c r="BF135" i="7"/>
  <c r="BF136" i="7"/>
  <c r="BF143" i="7"/>
  <c r="BF189" i="7"/>
  <c r="BF201" i="7"/>
  <c r="BF227" i="7"/>
  <c r="BF152" i="8"/>
  <c r="BF154" i="8"/>
  <c r="BF168" i="8"/>
  <c r="BF203" i="8"/>
  <c r="BF210" i="8"/>
  <c r="BF212" i="8"/>
  <c r="BF233" i="8"/>
  <c r="BF248" i="8"/>
  <c r="BF261" i="8"/>
  <c r="BF159" i="2"/>
  <c r="BF166" i="2"/>
  <c r="BF279" i="2"/>
  <c r="BF297" i="2"/>
  <c r="BF309" i="2"/>
  <c r="BF319" i="2"/>
  <c r="BF354" i="2"/>
  <c r="BF463" i="2"/>
  <c r="BF527" i="2"/>
  <c r="BF647" i="2"/>
  <c r="BF702" i="2"/>
  <c r="BF802" i="2"/>
  <c r="BF819" i="2"/>
  <c r="BF846" i="2"/>
  <c r="BF913" i="2"/>
  <c r="BF970" i="2"/>
  <c r="BF1103" i="2"/>
  <c r="BF1149" i="2"/>
  <c r="BF1164" i="2"/>
  <c r="BF1207" i="2"/>
  <c r="BF1270" i="2"/>
  <c r="BF1274" i="2"/>
  <c r="BF1295" i="2"/>
  <c r="BF1363" i="2"/>
  <c r="BF1376" i="2"/>
  <c r="BF1379" i="2"/>
  <c r="BF1442" i="2"/>
  <c r="BF1468" i="2"/>
  <c r="BF1486" i="2"/>
  <c r="BF1494" i="2"/>
  <c r="BF1495" i="2"/>
  <c r="BF1497" i="2"/>
  <c r="BF1535" i="2"/>
  <c r="BF1543" i="2"/>
  <c r="BF1555" i="2"/>
  <c r="BF1556" i="2"/>
  <c r="BF1570" i="2"/>
  <c r="BF1587" i="2"/>
  <c r="BF1603" i="2"/>
  <c r="BF1651" i="2"/>
  <c r="BF1654" i="2"/>
  <c r="BF1657" i="2"/>
  <c r="BF1658" i="2"/>
  <c r="BF1666" i="2"/>
  <c r="BF1667" i="2"/>
  <c r="BF1677" i="2"/>
  <c r="BF1688" i="2"/>
  <c r="BF1743" i="2"/>
  <c r="BF1850" i="2"/>
  <c r="BF1880" i="2"/>
  <c r="BF1885" i="2"/>
  <c r="BF2058" i="2"/>
  <c r="BF2070" i="2"/>
  <c r="BF2071" i="2"/>
  <c r="BF2072" i="2"/>
  <c r="BF2078" i="2"/>
  <c r="BF2080" i="2"/>
  <c r="BF2097" i="2"/>
  <c r="BF2103" i="2"/>
  <c r="BF2104" i="2"/>
  <c r="BF2107" i="2"/>
  <c r="BF2115" i="2"/>
  <c r="BF2118" i="2"/>
  <c r="BF2125" i="2"/>
  <c r="BF2141" i="2"/>
  <c r="BF2142" i="2"/>
  <c r="BF2144" i="2"/>
  <c r="BF2146" i="2"/>
  <c r="BF2150" i="2"/>
  <c r="BF2153" i="2"/>
  <c r="BF2154" i="2"/>
  <c r="BF2156" i="2"/>
  <c r="BF2161" i="2"/>
  <c r="BF2162" i="2"/>
  <c r="BF2163" i="2"/>
  <c r="BF2165" i="2"/>
  <c r="BF2166" i="2"/>
  <c r="BF2169" i="2"/>
  <c r="BF2183" i="2"/>
  <c r="BF2187" i="2"/>
  <c r="BF2193" i="2"/>
  <c r="BF154" i="3"/>
  <c r="BF156" i="3"/>
  <c r="BF162" i="3"/>
  <c r="BF164" i="3"/>
  <c r="BF165" i="3"/>
  <c r="BF166" i="3"/>
  <c r="BF179" i="3"/>
  <c r="BF124" i="4"/>
  <c r="BF127" i="4"/>
  <c r="BF124" i="5"/>
  <c r="BF125" i="5"/>
  <c r="BF133" i="7"/>
  <c r="BF157" i="7"/>
  <c r="BF172" i="7"/>
  <c r="BF184" i="7"/>
  <c r="BF199" i="7"/>
  <c r="BF223" i="7"/>
  <c r="BF229" i="7"/>
  <c r="BF225" i="8"/>
  <c r="BF229" i="8"/>
  <c r="BF253" i="8"/>
  <c r="BF258" i="8"/>
  <c r="BF259" i="8"/>
  <c r="BF263" i="8"/>
  <c r="BK167" i="8"/>
  <c r="J167" i="8"/>
  <c r="J99" i="8"/>
  <c r="BK204" i="8"/>
  <c r="J204" i="8"/>
  <c r="J102" i="8" s="1"/>
  <c r="J33" i="2"/>
  <c r="AV95" i="1" s="1"/>
  <c r="F36" i="5"/>
  <c r="BC98" i="1"/>
  <c r="F36" i="4"/>
  <c r="BC97" i="1"/>
  <c r="J33" i="8"/>
  <c r="AV101" i="1" s="1"/>
  <c r="F37" i="2"/>
  <c r="BD95" i="1" s="1"/>
  <c r="J33" i="3"/>
  <c r="AV96" i="1"/>
  <c r="F35" i="5"/>
  <c r="BB98" i="1"/>
  <c r="F36" i="8"/>
  <c r="BC101" i="1" s="1"/>
  <c r="F37" i="5"/>
  <c r="BD98" i="1" s="1"/>
  <c r="F35" i="3"/>
  <c r="BB96" i="1"/>
  <c r="F35" i="2"/>
  <c r="BB95" i="1" s="1"/>
  <c r="F33" i="5"/>
  <c r="AZ98" i="1" s="1"/>
  <c r="F37" i="7"/>
  <c r="BD100" i="1" s="1"/>
  <c r="F37" i="3"/>
  <c r="BD96" i="1"/>
  <c r="F33" i="3"/>
  <c r="AZ96" i="1"/>
  <c r="J33" i="5"/>
  <c r="AV98" i="1" s="1"/>
  <c r="F37" i="8"/>
  <c r="BD101" i="1" s="1"/>
  <c r="F35" i="4"/>
  <c r="BB97" i="1"/>
  <c r="J33" i="7"/>
  <c r="AV100" i="1"/>
  <c r="J33" i="6"/>
  <c r="AV99" i="1" s="1"/>
  <c r="F36" i="3"/>
  <c r="BC96" i="1" s="1"/>
  <c r="F36" i="7"/>
  <c r="BC100" i="1"/>
  <c r="F37" i="4"/>
  <c r="BD97" i="1"/>
  <c r="F35" i="7"/>
  <c r="BB100" i="1" s="1"/>
  <c r="F34" i="6"/>
  <c r="BA99" i="1" s="1"/>
  <c r="J33" i="4"/>
  <c r="AV97" i="1"/>
  <c r="F33" i="8"/>
  <c r="AZ101" i="1"/>
  <c r="F33" i="7"/>
  <c r="AZ100" i="1" s="1"/>
  <c r="F36" i="2"/>
  <c r="BC95" i="1" s="1"/>
  <c r="F33" i="4"/>
  <c r="AZ97" i="1"/>
  <c r="F33" i="2"/>
  <c r="AZ95" i="1" s="1"/>
  <c r="F35" i="8"/>
  <c r="BB101" i="1" s="1"/>
  <c r="BK123" i="7" l="1"/>
  <c r="BK122" i="7"/>
  <c r="J122" i="7" s="1"/>
  <c r="J96" i="7" s="1"/>
  <c r="T126" i="3"/>
  <c r="T125" i="3" s="1"/>
  <c r="T1254" i="2"/>
  <c r="T121" i="4"/>
  <c r="T120" i="4" s="1"/>
  <c r="R157" i="2"/>
  <c r="R206" i="8"/>
  <c r="T126" i="8"/>
  <c r="R126" i="8"/>
  <c r="R125" i="8" s="1"/>
  <c r="T2056" i="2"/>
  <c r="T2055" i="2"/>
  <c r="T206" i="8"/>
  <c r="T157" i="2"/>
  <c r="P1254" i="2"/>
  <c r="P126" i="8"/>
  <c r="P157" i="2"/>
  <c r="T123" i="7"/>
  <c r="T122" i="7"/>
  <c r="P2056" i="2"/>
  <c r="P2055" i="2" s="1"/>
  <c r="T121" i="5"/>
  <c r="T120" i="5" s="1"/>
  <c r="R126" i="3"/>
  <c r="R125" i="3" s="1"/>
  <c r="R2056" i="2"/>
  <c r="R2055" i="2"/>
  <c r="R121" i="4"/>
  <c r="R120" i="4" s="1"/>
  <c r="P126" i="3"/>
  <c r="P125" i="3" s="1"/>
  <c r="AU96" i="1" s="1"/>
  <c r="P206" i="8"/>
  <c r="BK121" i="4"/>
  <c r="J121" i="4"/>
  <c r="J97" i="4"/>
  <c r="J124" i="7"/>
  <c r="J98" i="7"/>
  <c r="BK157" i="2"/>
  <c r="J157" i="2"/>
  <c r="J97" i="2" s="1"/>
  <c r="BK1254" i="2"/>
  <c r="J1254" i="2"/>
  <c r="J107" i="2"/>
  <c r="J178" i="3"/>
  <c r="J105" i="3"/>
  <c r="BK121" i="5"/>
  <c r="J121" i="5"/>
  <c r="J97" i="5" s="1"/>
  <c r="BK119" i="6"/>
  <c r="J119" i="6"/>
  <c r="J97" i="6"/>
  <c r="BK2056" i="2"/>
  <c r="BK2055" i="2"/>
  <c r="J2055" i="2" s="1"/>
  <c r="J123" i="2" s="1"/>
  <c r="BK167" i="3"/>
  <c r="J167" i="3" s="1"/>
  <c r="J102" i="3" s="1"/>
  <c r="BK126" i="3"/>
  <c r="BK125" i="3" s="1"/>
  <c r="J125" i="3" s="1"/>
  <c r="J30" i="3" s="1"/>
  <c r="AG96" i="1" s="1"/>
  <c r="AN96" i="1" s="1"/>
  <c r="BK126" i="8"/>
  <c r="J126" i="8"/>
  <c r="J97" i="8" s="1"/>
  <c r="BK206" i="8"/>
  <c r="J206" i="8"/>
  <c r="J103" i="8"/>
  <c r="J34" i="8"/>
  <c r="AW101" i="1"/>
  <c r="AT101" i="1" s="1"/>
  <c r="J34" i="7"/>
  <c r="AW100" i="1" s="1"/>
  <c r="AT100" i="1" s="1"/>
  <c r="F34" i="4"/>
  <c r="BA97" i="1"/>
  <c r="F34" i="5"/>
  <c r="BA98" i="1"/>
  <c r="F34" i="7"/>
  <c r="BA100" i="1"/>
  <c r="J34" i="6"/>
  <c r="AW99" i="1" s="1"/>
  <c r="AT99" i="1" s="1"/>
  <c r="J34" i="3"/>
  <c r="AW96" i="1" s="1"/>
  <c r="AT96" i="1" s="1"/>
  <c r="J34" i="5"/>
  <c r="AW98" i="1" s="1"/>
  <c r="AT98" i="1" s="1"/>
  <c r="F34" i="3"/>
  <c r="BA96" i="1"/>
  <c r="BC94" i="1"/>
  <c r="W32" i="1"/>
  <c r="BD94" i="1"/>
  <c r="W33" i="1" s="1"/>
  <c r="F34" i="2"/>
  <c r="BA95" i="1" s="1"/>
  <c r="AZ94" i="1"/>
  <c r="W29" i="1"/>
  <c r="J34" i="4"/>
  <c r="AW97" i="1"/>
  <c r="AT97" i="1"/>
  <c r="F34" i="8"/>
  <c r="BA101" i="1"/>
  <c r="BB94" i="1"/>
  <c r="AX94" i="1" s="1"/>
  <c r="J34" i="2"/>
  <c r="AW95" i="1" s="1"/>
  <c r="AT95" i="1" s="1"/>
  <c r="P156" i="2" l="1"/>
  <c r="AU95" i="1"/>
  <c r="T156" i="2"/>
  <c r="T125" i="8"/>
  <c r="P125" i="8"/>
  <c r="AU101" i="1" s="1"/>
  <c r="R156" i="2"/>
  <c r="J39" i="3"/>
  <c r="BK120" i="4"/>
  <c r="J120" i="4"/>
  <c r="J96" i="4" s="1"/>
  <c r="J123" i="7"/>
  <c r="J97" i="7"/>
  <c r="J2056" i="2"/>
  <c r="J124" i="2"/>
  <c r="J96" i="3"/>
  <c r="BK118" i="6"/>
  <c r="J118" i="6"/>
  <c r="J96" i="6" s="1"/>
  <c r="J126" i="3"/>
  <c r="J97" i="3"/>
  <c r="BK120" i="5"/>
  <c r="J120" i="5"/>
  <c r="J96" i="5"/>
  <c r="BK156" i="2"/>
  <c r="J156" i="2"/>
  <c r="J96" i="2" s="1"/>
  <c r="BK125" i="8"/>
  <c r="J125" i="8"/>
  <c r="J96" i="8" s="1"/>
  <c r="AV94" i="1"/>
  <c r="AK29" i="1"/>
  <c r="AY94" i="1"/>
  <c r="J30" i="7"/>
  <c r="AG100" i="1" s="1"/>
  <c r="AN100" i="1" s="1"/>
  <c r="BA94" i="1"/>
  <c r="AW94" i="1" s="1"/>
  <c r="AK30" i="1" s="1"/>
  <c r="W31" i="1"/>
  <c r="J39" i="7" l="1"/>
  <c r="W30" i="1"/>
  <c r="J30" i="2"/>
  <c r="AG95" i="1"/>
  <c r="AN95" i="1"/>
  <c r="J30" i="5"/>
  <c r="AG98" i="1"/>
  <c r="AN98" i="1"/>
  <c r="J30" i="4"/>
  <c r="AG97" i="1" s="1"/>
  <c r="AN97" i="1" s="1"/>
  <c r="J30" i="6"/>
  <c r="AG99" i="1"/>
  <c r="AN99" i="1"/>
  <c r="J30" i="8"/>
  <c r="AG101" i="1"/>
  <c r="AN101" i="1"/>
  <c r="AU94" i="1"/>
  <c r="AT94" i="1"/>
  <c r="J39" i="8" l="1"/>
  <c r="J39" i="2"/>
  <c r="J39" i="4"/>
  <c r="J39" i="6"/>
  <c r="J39" i="5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<sst xmlns="http://schemas.openxmlformats.org/spreadsheetml/2006/main" count="26038" uniqueCount="3592">
  <si>
    <t>Export Komplet</t>
  </si>
  <si>
    <t/>
  </si>
  <si>
    <t>2.0</t>
  </si>
  <si>
    <t>False</t>
  </si>
  <si>
    <t>{bc5219f7-bd80-413c-a106-6e42366759ce}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</si>
  <si>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</si>
  <si>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</si>
  <si>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</si>
  <si>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</si>
  <si>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</si>
  <si>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</si>
  <si>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</si>
  <si>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0101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</si>
  <si>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</si>
  <si>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</si>
  <si>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- Mníchova Lehota, Vytvorenie podmienok pre deinštitucionalizáciu DSS Adam. Kochanovce</t>
  </si>
  <si>
    <t>JKSO:</t>
  </si>
  <si>
    <t>KS:</t>
  </si>
  <si>
    <t>Miesto:</t>
  </si>
  <si>
    <t>parc. č. 298, 297/1 Mníchova Lehota</t>
  </si>
  <si>
    <t>Dátum:</t>
  </si>
  <si>
    <t>21. 11. 2018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</si>
  <si>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</si>
  <si>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</si>
  <si>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</si>
  <si>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</si>
  <si>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</si>
  <si>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</si>
  <si>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</si>
  <si>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</si>
  <si>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</si>
  <si>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</si>
  <si>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</si>
  <si>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</si>
  <si>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</si>
  <si>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</si>
  <si>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</si>
  <si>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</si>
  <si>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</si>
  <si>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</si>
  <si>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</si>
  <si>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</si>
  <si>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</si>
  <si>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</si>
  <si>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</si>
  <si>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</si>
  <si>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</si>
  <si>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</si>
  <si>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</si>
  <si>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</si>
  <si>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</si>
  <si>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</si>
  <si>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</si>
  <si>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</si>
  <si>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</si>
  <si>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</si>
  <si>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</si>
  <si>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</si>
  <si>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</si>
  <si>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</si>
  <si>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</si>
  <si>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</si>
  <si>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</si>
  <si>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</si>
  <si>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</si>
  <si>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</si>
  <si>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</si>
  <si>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</si>
  <si>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</si>
  <si>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</si>
  <si>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</si>
  <si>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</si>
  <si>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</si>
  <si>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</si>
  <si>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</si>
  <si>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</si>
  <si>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</si>
  <si>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</si>
  <si>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</si>
  <si>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</si>
  <si>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</si>
  <si>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</si>
  <si>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</si>
  <si>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</si>
  <si>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Rodinný dom s 2 byt. jednotkami</t>
  </si>
  <si>
    <t>STA</t>
  </si>
  <si>
    <t>1</t>
  </si>
  <si>
    <t>{7577b033-9582-457b-b753-c720a32a1646}</t>
  </si>
  <si>
    <t>02</t>
  </si>
  <si>
    <t>SO 02 Prípojka vody a kanalizácie</t>
  </si>
  <si>
    <t>{92aa035e-7649-4c0c-80b3-59cac405eb00}</t>
  </si>
  <si>
    <t>03</t>
  </si>
  <si>
    <t>SO 03 Prípojka NN</t>
  </si>
  <si>
    <t>{067b3795-79a4-402f-a080-069057e74b05}</t>
  </si>
  <si>
    <t>04</t>
  </si>
  <si>
    <t>SO 04 Telefónna prípojka</t>
  </si>
  <si>
    <t>{38091db9-75d5-45b5-9c33-22dee7508dd1}</t>
  </si>
  <si>
    <t>05</t>
  </si>
  <si>
    <t>SO 05 Sadové úpravy</t>
  </si>
  <si>
    <t>{7a2abd78-0831-47a1-a2f7-52c95292ecdf}</t>
  </si>
  <si>
    <t>06</t>
  </si>
  <si>
    <t>SO 06 Parkoviská a komunikácie</t>
  </si>
  <si>
    <t>{a580ea07-edde-4057-8b48-4fc4cc419f83}</t>
  </si>
  <si>
    <t>07</t>
  </si>
  <si>
    <t>SO 07 Oplotenie</t>
  </si>
  <si>
    <t>{7a961d28-f947-467f-b4cd-c260acb0ff43}</t>
  </si>
  <si>
    <t>KRYCÍ LIST ROZPOČTU</t>
  </si>
  <si>
    <t>Objekt:</t>
  </si>
  <si>
    <t>01 - SO 01 Rodinný dom s 2 byt. jednotkami</t>
  </si>
  <si>
    <t>parc. č. 298,297/1 Mníchova Lehota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</si>
  <si>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</si>
  <si>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</si>
  <si>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</si>
  <si>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</si>
  <si>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</si>
  <si>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</si>
  <si>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</si>
  <si>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</si>
  <si>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</si>
  <si>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</si>
  <si>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</si>
  <si>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</si>
  <si>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</si>
  <si>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</si>
  <si>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</si>
  <si>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</si>
  <si>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</si>
  <si>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</si>
  <si>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</si>
  <si>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</si>
  <si>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</si>
  <si>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</si>
  <si>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</si>
  <si>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</si>
  <si>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</si>
  <si>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</si>
  <si>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</si>
  <si>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</si>
  <si>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</si>
  <si>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783 - Nátery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</si>
  <si>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</si>
  <si>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</si>
  <si>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</si>
  <si>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</si>
  <si>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</si>
  <si>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</si>
  <si>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</si>
  <si>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</si>
  <si>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</si>
  <si>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</si>
  <si>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</si>
  <si>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</si>
  <si>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</si>
  <si>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</si>
  <si>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</si>
  <si>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</si>
  <si>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</si>
  <si>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</si>
  <si>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</si>
  <si>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</si>
  <si>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</si>
  <si>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</si>
  <si>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</si>
  <si>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</si>
  <si>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</si>
  <si>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</si>
  <si>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</si>
  <si>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</si>
  <si>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</si>
  <si>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</si>
  <si>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</si>
  <si>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</si>
  <si>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000300016</t>
  </si>
  <si>
    <t>Geodetické práce - vykonávané pred výstavbou určenie vytyčovacej siete, vytýčenie staveniska, staveb. objektu a jestvujúcich inžinierskych sietí v zemi</t>
  </si>
  <si>
    <t>kpl</t>
  </si>
  <si>
    <t>4</t>
  </si>
  <si>
    <t>2</t>
  </si>
  <si>
    <t>166205998</t>
  </si>
  <si>
    <t>VV</t>
  </si>
  <si>
    <t>122201101</t>
  </si>
  <si>
    <t>Odkopávka a prekopávka nezapažená v hornine 3, do 100 m3</t>
  </si>
  <si>
    <t>m3</t>
  </si>
  <si>
    <t>-818568562</t>
  </si>
  <si>
    <t>"odkop pre terasu m.č.121</t>
  </si>
  <si>
    <t>"P5"26,35*0,33</t>
  </si>
  <si>
    <t>"odkop pre chodníky P6"98,39*0,32</t>
  </si>
  <si>
    <t>Súčet</t>
  </si>
  <si>
    <t>3</t>
  </si>
  <si>
    <t>122201109</t>
  </si>
  <si>
    <t>Odkopávky a prekopávky nezapažené. Príplatok k cenám za lepivosť horniny 3</t>
  </si>
  <si>
    <t>-386371246</t>
  </si>
  <si>
    <t>131201102</t>
  </si>
  <si>
    <t>Výkop nezapaženej jamy v hornine 3, nad 100 do 1000 m3</t>
  </si>
  <si>
    <t>2006217546</t>
  </si>
  <si>
    <t>"výkop jamy pre RD</t>
  </si>
  <si>
    <t>"fig. A - plocha v reze 24,80 m2 x dl. statika v.č. S-1 je 9,60m</t>
  </si>
  <si>
    <t>24,80*9,60</t>
  </si>
  <si>
    <t>"fig. B - plocha v reze 13,69 m2 x dl. statika v.č. S-1 je 6,30m</t>
  </si>
  <si>
    <t>13,69*6,30</t>
  </si>
  <si>
    <t>"fig. C - plocha v reze 20,18 m2 x dl. statika v.č. S-1 je 18,70</t>
  </si>
  <si>
    <t>20,18*18,70</t>
  </si>
  <si>
    <t>Medzisúčet</t>
  </si>
  <si>
    <t>"výkop jamy pre vonkajšky-terasa a chodníky</t>
  </si>
  <si>
    <t>"fig. D - plocha v reze 15,46 m2 x dl. architektúra v.č 01 je 5,50 m</t>
  </si>
  <si>
    <t>15,46*5,50</t>
  </si>
  <si>
    <t>"fig. E - plocha v reze 6,18 m2 x dl. architektúra v.č 01 je 5,50 m</t>
  </si>
  <si>
    <t>6,18*5,50</t>
  </si>
  <si>
    <t>"fig. F - plocha v reze 4,66 m2 x dl. architektúra v.č 01 je 12,25 m</t>
  </si>
  <si>
    <t>4,66*12,25</t>
  </si>
  <si>
    <t>5</t>
  </si>
  <si>
    <t>131201109</t>
  </si>
  <si>
    <t>Hĺbenie nezapažených jám a zárezov. Príplatok za lepivosť horniny 3</t>
  </si>
  <si>
    <t>-1815690473</t>
  </si>
  <si>
    <t>6</t>
  </si>
  <si>
    <t>132201101</t>
  </si>
  <si>
    <t>Výkop ryhy do šírky 600 mm v horn.3 do 100 m3</t>
  </si>
  <si>
    <t>1805383379</t>
  </si>
  <si>
    <t>"v.č. S-1</t>
  </si>
  <si>
    <t>"prehĺbenie pre základové pásy z prostého betónu</t>
  </si>
  <si>
    <t>"šírka 600 mm</t>
  </si>
  <si>
    <t>"od koty -0,475 po kotu -1,300</t>
  </si>
  <si>
    <t>(9,60+6,00+17,20+3,45+0,60+0,50)*0,60*0,825</t>
  </si>
  <si>
    <t>"od koty -0,475 po kotu -1,100</t>
  </si>
  <si>
    <t>6,50*0,60*0,625</t>
  </si>
  <si>
    <t>"od koty -0,475 po kotu -0,900</t>
  </si>
  <si>
    <t>(4,70+1,20-0,50+0,10+2,65+0,10+0,95+0,55)*0,60*0,425</t>
  </si>
  <si>
    <t>"od koty -0,425 po kotu -1,300</t>
  </si>
  <si>
    <t>(3,05+1,20)*0,60*0,875</t>
  </si>
  <si>
    <t>(0,50+0,60+0,40+3,95+2,00+3,20+1,60+0,75+0,50)*0,60*0,875</t>
  </si>
  <si>
    <t>"od koty -0,425 po kotu -0,900</t>
  </si>
  <si>
    <t>3,70*0,55*0,475</t>
  </si>
  <si>
    <t>4,50*0,60*0,475</t>
  </si>
  <si>
    <t>"pre ZP3</t>
  </si>
  <si>
    <t>"š. 500 mm</t>
  </si>
  <si>
    <t>"ZP3"(2,45+0,75)*0,50*0,95</t>
  </si>
  <si>
    <t xml:space="preserve">"pre steny  </t>
  </si>
  <si>
    <t>"VST1</t>
  </si>
  <si>
    <t>2,30*0,50*1,075</t>
  </si>
  <si>
    <t>0,80*0,30*1,075*2</t>
  </si>
  <si>
    <t>2,30*0,30*1,075</t>
  </si>
  <si>
    <t>1,00*0,30*1,075*2</t>
  </si>
  <si>
    <t>7</t>
  </si>
  <si>
    <t>132201109</t>
  </si>
  <si>
    <t>Príplatok k cene za lepivosť pri hĺbení rýh šírky do 600 mm zapažených i nezapažených s urovnaním dna v hornine 3</t>
  </si>
  <si>
    <t>1953124779</t>
  </si>
  <si>
    <t>8</t>
  </si>
  <si>
    <t>132201202</t>
  </si>
  <si>
    <t>Výkop ryhy šírky 600-2000mm horn.3 od 100 do 1000 m3</t>
  </si>
  <si>
    <t>-471634995</t>
  </si>
  <si>
    <t>"v.č. S1</t>
  </si>
  <si>
    <t>"zákl. pásy z prostého betónu</t>
  </si>
  <si>
    <t>"prehĺbenie zákl. pásov od kóty -0,425 po kótu -0,900</t>
  </si>
  <si>
    <t>"š.700 mm "4,50*0,70*0,475</t>
  </si>
  <si>
    <t>"základové pásy železobetón</t>
  </si>
  <si>
    <t>"š. 900 mm</t>
  </si>
  <si>
    <t>"od kóty -0,425 po kótu -0,900</t>
  </si>
  <si>
    <t>"ZP1" 18,70*0,90*0,475</t>
  </si>
  <si>
    <t>"š. 700 mm</t>
  </si>
  <si>
    <t>"ZP2" (5,75-0,60)*0,70*0,475+0,60*0,70*0,875</t>
  </si>
  <si>
    <t>(0,70+1,85+0,60+5,75)*0,70*0,475</t>
  </si>
  <si>
    <t>"ryha po obvode RD pre zateplenie zákl. pásov a drenáž od kóty RT+0,200 a +0,300 po kótu -1,100</t>
  </si>
  <si>
    <t xml:space="preserve">"pohľad JZ </t>
  </si>
  <si>
    <t>((0,30+0,60)/2*(1,30+1,40)/2)*(9,60+0,80*2)</t>
  </si>
  <si>
    <t>"pohľad SZ</t>
  </si>
  <si>
    <t>((0,30+0,60)/2*1,30+(0,30+1,30)/2*2,80)/2*(31,90-0,60-0,90)</t>
  </si>
  <si>
    <t xml:space="preserve">"pohľad SV vedľa ZP1- priemerná v. RT </t>
  </si>
  <si>
    <t>"(2,085+2,34+2,575+2,725)/4=2,431+0,90-0,20=3,10 m</t>
  </si>
  <si>
    <t>(0,30+1,10)/2*3,10*(18,70+1,10*2)</t>
  </si>
  <si>
    <t>"pohľad JV vedľa ZP2</t>
  </si>
  <si>
    <t>(0,30+1,10)/2*(2,90+3,425)/2*7,25</t>
  </si>
  <si>
    <t xml:space="preserve">"pohľad JV </t>
  </si>
  <si>
    <t>"vedľa ZP3"(0,30+1,00)/2*2,90*2,45</t>
  </si>
  <si>
    <t>"terén v mieste chodníkov je už odkopaný na kótu 0,000 viď výkop jamy chodníky</t>
  </si>
  <si>
    <t xml:space="preserve"> (0,30+0,80)/2*1,20*(17,80+0,60+3,45+6,25+12,25)</t>
  </si>
  <si>
    <t>"výkop pre napojenie drenážneho potrubia od opornéno múra OM4 po VS vsakovaciu jamu</t>
  </si>
  <si>
    <t>(24,65-2,325)*1,00*(2,90+0,80)/2</t>
  </si>
  <si>
    <t>"od rohu JZ fasády RD po VS</t>
  </si>
  <si>
    <t>9,00*0,80*(1,40+1,70)/2</t>
  </si>
  <si>
    <t>9</t>
  </si>
  <si>
    <t>132201209</t>
  </si>
  <si>
    <t>Príplatok k cenám za lepivosť pri hĺbení rýh š. nad 600 do 2 000 mm zapaž. i nezapažených, s urovnaním dna v hornine 3</t>
  </si>
  <si>
    <t>1761704628</t>
  </si>
  <si>
    <t>10</t>
  </si>
  <si>
    <t>133201201</t>
  </si>
  <si>
    <t>Výkop šachty nezapaženej, hornina 3 do 100 m3</t>
  </si>
  <si>
    <t>1920161590</t>
  </si>
  <si>
    <t>"P1"2,00*1,50*0,775</t>
  </si>
  <si>
    <t>"P2"2,00*2,00*0,95</t>
  </si>
  <si>
    <t>"P3"1,60*1,60*0,95</t>
  </si>
  <si>
    <t>"statika S-16 pätky prístreškov a prestrešenia</t>
  </si>
  <si>
    <t>0,50*0,50*(1,30-0,35)*2</t>
  </si>
  <si>
    <t>0,50*0,50*(1,20-0,25)*10</t>
  </si>
  <si>
    <t>0,60*0,60*(1,20-0,25)*1</t>
  </si>
  <si>
    <t>"statika S-17</t>
  </si>
  <si>
    <t>0,50*0,50*(2,85-1,90)*3</t>
  </si>
  <si>
    <t>11</t>
  </si>
  <si>
    <t>133201209</t>
  </si>
  <si>
    <t>Príplatok k cenám za lepivosť horniny tr.3</t>
  </si>
  <si>
    <t>795140561</t>
  </si>
  <si>
    <t>12</t>
  </si>
  <si>
    <t>162501122</t>
  </si>
  <si>
    <t>Vodorovné premiestnenie výkopku po spevnenej ceste z horniny tr.1-4, nad 100 do 1000 m3 na vzdialenosť do 3000 m</t>
  </si>
  <si>
    <t>1862598309</t>
  </si>
  <si>
    <t>"odkop"40,181</t>
  </si>
  <si>
    <t>"jama"877,798</t>
  </si>
  <si>
    <t>"ryhy"39,64+209,386</t>
  </si>
  <si>
    <t>"šachty"12,462</t>
  </si>
  <si>
    <t>"zásyp"-194,857</t>
  </si>
  <si>
    <t>13</t>
  </si>
  <si>
    <t>162501123</t>
  </si>
  <si>
    <t>Vodorovné premiestnenie výkopku po spevnenej ceste z horniny tr.1-4, nad 100 do 1000 m3, príplatok k cene za každých ďalšich a začatých 1000 m</t>
  </si>
  <si>
    <t>950272612</t>
  </si>
  <si>
    <t>"zberný dvor Veľké Bierovce spolu do 11 km</t>
  </si>
  <si>
    <t>8*984,61</t>
  </si>
  <si>
    <t>14</t>
  </si>
  <si>
    <t>171209002</t>
  </si>
  <si>
    <t>Poplatok za skladovanie - zemina a kamenivo (17 05) ostatné /ERSON Recycling/</t>
  </si>
  <si>
    <t>t</t>
  </si>
  <si>
    <t>-2044488304</t>
  </si>
  <si>
    <t>984,61*1,5</t>
  </si>
  <si>
    <t>15</t>
  </si>
  <si>
    <t>174101002</t>
  </si>
  <si>
    <t>Zásyp sypaninou so zhutnením jám, šachiet, rýh, zárezov alebo okolo objektov nad 100 do 1000 m3</t>
  </si>
  <si>
    <t>1209622350</t>
  </si>
  <si>
    <t>"spätný zásyp zeminou z výkopov rýh pre drenáž a zateplenie ZP-výmera ako výkop rýh š. do 2,0 m pre drenáž a zateplenie ZP"142,396+52,461</t>
  </si>
  <si>
    <t>16</t>
  </si>
  <si>
    <t>181101102</t>
  </si>
  <si>
    <t>Úprava pláne v hornine 1-4 so zhutnením</t>
  </si>
  <si>
    <t>m2</t>
  </si>
  <si>
    <t>2120377825</t>
  </si>
  <si>
    <t>"RD</t>
  </si>
  <si>
    <t>9,60*(17,80+0,60)</t>
  </si>
  <si>
    <t>18,70*7,25</t>
  </si>
  <si>
    <t>6,25*6,30</t>
  </si>
  <si>
    <t>"P5 m.č.121,213"26,35+25,22</t>
  </si>
  <si>
    <t>"P6" 91,87+6,52</t>
  </si>
  <si>
    <t xml:space="preserve">"okapový chodník je započítaný v sadových úpravách"0 </t>
  </si>
  <si>
    <t>Zakladanie</t>
  </si>
  <si>
    <t>17</t>
  </si>
  <si>
    <t>211971121</t>
  </si>
  <si>
    <t>Zhotov. oplášt. výplne z geotext. v ryhe alebo v záreze pri rozvinutej šírke oplášt. od 0 do 2, 5 m /drenáž/</t>
  </si>
  <si>
    <t>-487080987</t>
  </si>
  <si>
    <t>"drenážne potrubie popri ZP odvedené do VS</t>
  </si>
  <si>
    <t>((31,90+18,70)*2+5,00)*2,00</t>
  </si>
  <si>
    <t>18</t>
  </si>
  <si>
    <t>M</t>
  </si>
  <si>
    <t>693110001300</t>
  </si>
  <si>
    <t>Geotextília PP 400 g/m2</t>
  </si>
  <si>
    <t>1187254877</t>
  </si>
  <si>
    <t>212,40*1,15</t>
  </si>
  <si>
    <t>19</t>
  </si>
  <si>
    <t>212752125</t>
  </si>
  <si>
    <t>Trativody z flexodrenážnych rúr DN 100 s obsypom kamenivom 8-16</t>
  </si>
  <si>
    <t>m</t>
  </si>
  <si>
    <t>330988029</t>
  </si>
  <si>
    <t>(31,90+18,70)*2+5,00</t>
  </si>
  <si>
    <t>271573001.1</t>
  </si>
  <si>
    <t>Násyp pod základové  konštrukcie so zhutnením zo štrkodrvy fr.0-32 mm</t>
  </si>
  <si>
    <t>-970971118</t>
  </si>
  <si>
    <t>"statika S-1</t>
  </si>
  <si>
    <t>"hr. 150 mm</t>
  </si>
  <si>
    <t>(8,40+0,15*2)*(17,20+0,15*2)*0,15</t>
  </si>
  <si>
    <t>"hr. 100 mm</t>
  </si>
  <si>
    <t>(0,15+0,50+4,50)*(0,15+3,70)*0,10</t>
  </si>
  <si>
    <t>(0,15+0,50+4,50)*1,85*0,10</t>
  </si>
  <si>
    <t>(0,15+5,75)*17,30*0,10</t>
  </si>
  <si>
    <t>21</t>
  </si>
  <si>
    <t>272353111</t>
  </si>
  <si>
    <t>Debnenie kotevného otvoru s prierezom do 0,02 m2, hĺbky do 0,50 m</t>
  </si>
  <si>
    <t>ks</t>
  </si>
  <si>
    <t>-1406078159</t>
  </si>
  <si>
    <t>"S18</t>
  </si>
  <si>
    <t>"VST1 120/120/120"1</t>
  </si>
  <si>
    <t>22</t>
  </si>
  <si>
    <t>272353121</t>
  </si>
  <si>
    <t>Debnenie kotevného otvoru s prierezom do 0,05 m2, hĺbky do 0,50 m</t>
  </si>
  <si>
    <t>-515255917</t>
  </si>
  <si>
    <t>"prestupy PR</t>
  </si>
  <si>
    <t xml:space="preserve">"prestup naprieč v zákl. páse steny VST1 200/200/500 mm"1 </t>
  </si>
  <si>
    <t>"prestup zvislo stenou VST1 200/200/1825 mm"1</t>
  </si>
  <si>
    <t>23</t>
  </si>
  <si>
    <t>272353129</t>
  </si>
  <si>
    <t>Debnenie kotevného otvoru s prierezom do 0,05 m2, príplatok nad 0,50 m</t>
  </si>
  <si>
    <t>-178596765</t>
  </si>
  <si>
    <t>"prestup zvislo stenou VST1 200/200/1825 mm"1*2</t>
  </si>
  <si>
    <t>24</t>
  </si>
  <si>
    <t>273321312</t>
  </si>
  <si>
    <t>Betón základových dosiek, železový (bez výstuže), tr. C 20/25-XC2</t>
  </si>
  <si>
    <t>-1494041502</t>
  </si>
  <si>
    <t>9,30*(17,20+0,60*2-0,15*2)*0,15</t>
  </si>
  <si>
    <t>(0,15*2+3,05+2,00+1,20)*(0,45+1,20+0,10+2,65+0,10+0,95+0,40)*0,15</t>
  </si>
  <si>
    <t>(0,60-0,15+5,75)*17,30*0,15</t>
  </si>
  <si>
    <t>2,85*1,95*0,10</t>
  </si>
  <si>
    <t>25</t>
  </si>
  <si>
    <t>273351217</t>
  </si>
  <si>
    <t>Debnenie stien základových dosiek, zhotovenie-tradičné</t>
  </si>
  <si>
    <t>-2130237814</t>
  </si>
  <si>
    <t>"po obvode podkl. betónu hr. 150 mm</t>
  </si>
  <si>
    <t>(9,30+18,10+3,45+3,05+2,00+0,15+1,20+0,15+17,20+0,15+0,40+3,95+2,00+3,20+1,60+0,75)*0,15</t>
  </si>
  <si>
    <t>"po obvode podkl. betónu hr. 250 mm</t>
  </si>
  <si>
    <t>(4,70+14,10+18,70+7,25)*0,25</t>
  </si>
  <si>
    <t>26</t>
  </si>
  <si>
    <t>273351218</t>
  </si>
  <si>
    <t>Debnenie stien základových dosiek, odstránenie-tradičné</t>
  </si>
  <si>
    <t>-243009434</t>
  </si>
  <si>
    <t>27</t>
  </si>
  <si>
    <t>273362021</t>
  </si>
  <si>
    <t>Výstuž základových dosiek zo zvár. sietí KARI</t>
  </si>
  <si>
    <t>-926161767</t>
  </si>
  <si>
    <t>"KARI 8/8-150/150"2002,60/1000</t>
  </si>
  <si>
    <t>28</t>
  </si>
  <si>
    <t>274271301R</t>
  </si>
  <si>
    <t>Murivo oporných múrov premennej výšky (m3) z DT 50x20x25 s betónovou výplňou C 20/25 hr. 200 mm /OM1,OM2,OM3/</t>
  </si>
  <si>
    <t>-928134712</t>
  </si>
  <si>
    <t>"statika S-10</t>
  </si>
  <si>
    <t>"OM1 premenná výška od 500 mm do 1250 mm</t>
  </si>
  <si>
    <t>9,56*(0,50+1,25)/2*0,20</t>
  </si>
  <si>
    <t>"OM2</t>
  </si>
  <si>
    <t>"premenná výška od 1250 mm do 2250 mm</t>
  </si>
  <si>
    <t>5,50*(1,25+2,25)/2*0,20</t>
  </si>
  <si>
    <t>"premenná výška od 1750 mm do 2250 mm</t>
  </si>
  <si>
    <t>5,12*(1,75+2,25)/2*0,20</t>
  </si>
  <si>
    <t>8,00*2,25*0,20</t>
  </si>
  <si>
    <t>"OM3</t>
  </si>
  <si>
    <t>"premenná výška od 750 mm do 1750 mm</t>
  </si>
  <si>
    <t>6,76*(0,75+1,75)/2*0,20</t>
  </si>
  <si>
    <t>29</t>
  </si>
  <si>
    <t>274271303R</t>
  </si>
  <si>
    <t>Murivo základových pásov (m3) z DT  50x30x25 s betónovou výplňou C 20/25-XC2 hr. 300 mm</t>
  </si>
  <si>
    <t>-1965615335</t>
  </si>
  <si>
    <t>(9,60-0,15*2)*0,30*0,50</t>
  </si>
  <si>
    <t>(6,60-0,45)*0,30*0,50</t>
  </si>
  <si>
    <t>(17,20+0,15+0,45)*0,30*0,50</t>
  </si>
  <si>
    <t>(3,45+0,60+0,50-0,45)*0,30*0,50</t>
  </si>
  <si>
    <t>6,50*0,30*0,25</t>
  </si>
  <si>
    <t>(3,05+2,00+1,20+0,15*2)*0,30*0,50</t>
  </si>
  <si>
    <t>(0,45+0,40+3,95+2,00+3,20+1,60+0,75+0,20)*0,30*0,50</t>
  </si>
  <si>
    <t>30</t>
  </si>
  <si>
    <t>274271309R</t>
  </si>
  <si>
    <t>Rezanie debniacich tvárnic pre oporné múry premennej výšky  /OM1-OM3/</t>
  </si>
  <si>
    <t>287104213</t>
  </si>
  <si>
    <t>"OM1"9,56*1,05</t>
  </si>
  <si>
    <t>"OM2"(5,12+5,50)*1,05</t>
  </si>
  <si>
    <t>"OM3"6,76*1,05</t>
  </si>
  <si>
    <t>31</t>
  </si>
  <si>
    <t>274313612</t>
  </si>
  <si>
    <t>Betón základových pásov, prostý tr. C 20/25-XC2</t>
  </si>
  <si>
    <t>261133758</t>
  </si>
  <si>
    <t>"od koty -0,825 po kotu -1,300</t>
  </si>
  <si>
    <t>(9,60+6,00+17,20+3,45+0,60+0,50)*0,60*0,475</t>
  </si>
  <si>
    <t>"od koty -0,575 po kotu -1,100</t>
  </si>
  <si>
    <t>6,50*0,60*0,525</t>
  </si>
  <si>
    <t>"od koty -0,325 po kotu -0,900</t>
  </si>
  <si>
    <t>(4,70+1,20-0,50+0,10+2,65+0,10+0,95+0,55)*0,60*0,575</t>
  </si>
  <si>
    <t>(3,05+1,20)*0,60*0,475</t>
  </si>
  <si>
    <t>(0,50+0,60+0,40+3,95+2,00+3,20+1,60+0,75+0,50)*0,60*0,475</t>
  </si>
  <si>
    <t>"od koty -0,175 po kotu -0,900</t>
  </si>
  <si>
    <t>3,70*0,55*(0,725-0,15)</t>
  </si>
  <si>
    <t>4,50*0,60*0,575</t>
  </si>
  <si>
    <t>"š.700 mm"4,50*0,70*0,575</t>
  </si>
  <si>
    <t>"v.č. S-18</t>
  </si>
  <si>
    <t>"základ stien VS1,VS2</t>
  </si>
  <si>
    <t>"VS1</t>
  </si>
  <si>
    <t>2,30*0,50*0,95</t>
  </si>
  <si>
    <t>0,80*0,30*0,95*2</t>
  </si>
  <si>
    <t xml:space="preserve">"VST 2 </t>
  </si>
  <si>
    <t>2,30*0,30*0,95</t>
  </si>
  <si>
    <t>1,00*0,30*0,95*2</t>
  </si>
  <si>
    <t>32</t>
  </si>
  <si>
    <t>274321312</t>
  </si>
  <si>
    <t>Betón základových pásov, železový (bez výstuže), tr. C 20/25-XC2</t>
  </si>
  <si>
    <t>1933650677</t>
  </si>
  <si>
    <t>"ZP1" 18,70*0,90*(0,65+0,075)</t>
  </si>
  <si>
    <t>"ZP2" (5,75-0,60)*0,70*(0,65+0,075)+0,60*0,70*(0,475+0,075)</t>
  </si>
  <si>
    <t>(0,70+1,85+0,60+5,75)*0,70*(0,65+0,075)</t>
  </si>
  <si>
    <t>0,65+0,075</t>
  </si>
  <si>
    <t>33</t>
  </si>
  <si>
    <t>274361821</t>
  </si>
  <si>
    <t>Výstuž základových pásov z ocele 10505</t>
  </si>
  <si>
    <t>-547641603</t>
  </si>
  <si>
    <t>"statika v.č. S-8</t>
  </si>
  <si>
    <t>1703,21/1000</t>
  </si>
  <si>
    <t>34</t>
  </si>
  <si>
    <t>274361825</t>
  </si>
  <si>
    <t>Výstuž pre murivo základových pásov z DT s betónovou výplňou z ocele 10505</t>
  </si>
  <si>
    <t>-1330423686</t>
  </si>
  <si>
    <t>"oporné múry OM1-OM3"531,00/1000</t>
  </si>
  <si>
    <t>35</t>
  </si>
  <si>
    <t>275313612</t>
  </si>
  <si>
    <t>Betón základových pätiek, prostý tr. C 20/25-XC2</t>
  </si>
  <si>
    <t>217928045</t>
  </si>
  <si>
    <t>36</t>
  </si>
  <si>
    <t>275313811</t>
  </si>
  <si>
    <t>Betón základových pätiek, prostý tr. C 30/37-XC4 vrátane poliatia cementovou maltou napr. SIKAGROUT 212 /obetónovanie kotvenia stĺpov/</t>
  </si>
  <si>
    <t>-2011321978</t>
  </si>
  <si>
    <t>"statika S-15</t>
  </si>
  <si>
    <t>"oceľové stĺpy OS1 - 2x, obetónovanie kotvenia stĺpov</t>
  </si>
  <si>
    <t>0,80*0,80*0,25*2</t>
  </si>
  <si>
    <t>0,35*0,35*0,08*2</t>
  </si>
  <si>
    <t>"pätky prístreškov a prestrešenia</t>
  </si>
  <si>
    <t>"statika S-16</t>
  </si>
  <si>
    <t>"obetónovanie kotvenia stĺpov</t>
  </si>
  <si>
    <t>0,40*0,40*0,13*13</t>
  </si>
  <si>
    <t>0,35*0,35*0,10*3</t>
  </si>
  <si>
    <t>37</t>
  </si>
  <si>
    <t>275321312</t>
  </si>
  <si>
    <t>Betón základových pätiek, železový (bez výstuže), tr. C 20/25-XC2</t>
  </si>
  <si>
    <t>902154934</t>
  </si>
  <si>
    <t>"statika S-1, S-9</t>
  </si>
  <si>
    <t>"P1"2,00*1,50*(1,35-0,575)</t>
  </si>
  <si>
    <t>"P2"2,00*2,00*(1,30-0,35)</t>
  </si>
  <si>
    <t>"P3"1,60*1,60*(1,30-0,35)</t>
  </si>
  <si>
    <t>38</t>
  </si>
  <si>
    <t>275351217</t>
  </si>
  <si>
    <t>Debnenie stien základových pätiek, zhotovenie-tradičné</t>
  </si>
  <si>
    <t>-1985246871</t>
  </si>
  <si>
    <t>"statika OS1 - 2x</t>
  </si>
  <si>
    <t>0,80*4*0,25*2</t>
  </si>
  <si>
    <t>0,35*4*0,08*2</t>
  </si>
  <si>
    <t>0,40*4*0,13*13</t>
  </si>
  <si>
    <t>0,35*4*0,10*3</t>
  </si>
  <si>
    <t>39</t>
  </si>
  <si>
    <t>275351218</t>
  </si>
  <si>
    <t>Debnenie stien základových pätiek, odstránenie-tradičné</t>
  </si>
  <si>
    <t>605735732</t>
  </si>
  <si>
    <t>40</t>
  </si>
  <si>
    <t>275361821</t>
  </si>
  <si>
    <t>Výstuž základových pätiek z ocele 10505</t>
  </si>
  <si>
    <t>929832431</t>
  </si>
  <si>
    <t>"statika S-9</t>
  </si>
  <si>
    <t>"pätky P1-P3"324,95/1000</t>
  </si>
  <si>
    <t>41</t>
  </si>
  <si>
    <t>289971212</t>
  </si>
  <si>
    <t>Zhotovenie vrstvy z geotextílie na upravenom povrchu sklon do 1 : 5 , šírky nad 3 do 6 m /P5,P6/</t>
  </si>
  <si>
    <t>1515517112</t>
  </si>
  <si>
    <t>"P5"51,57</t>
  </si>
  <si>
    <t>"P6"91,87+6,52</t>
  </si>
  <si>
    <t>42</t>
  </si>
  <si>
    <t>693110001100</t>
  </si>
  <si>
    <t>Geotextília PP 200</t>
  </si>
  <si>
    <t>-1038880735</t>
  </si>
  <si>
    <t>"P5"51,57*1,15</t>
  </si>
  <si>
    <t>"P6"(91,87+6,52)*1,15</t>
  </si>
  <si>
    <t>"okap.chodník"</t>
  </si>
  <si>
    <t>Zvislé a kompletné konštrukcie</t>
  </si>
  <si>
    <t>43</t>
  </si>
  <si>
    <t>311234014</t>
  </si>
  <si>
    <t>Murivo nosné (m3) z tehál pálených hr.30, P 15 brúsených na pero a drážku, na lepidlo (300x247x249)</t>
  </si>
  <si>
    <t>1473643292</t>
  </si>
  <si>
    <t>"prízemie</t>
  </si>
  <si>
    <t>"od kóty -0,175 po kótu 2,60 výšky 2,775m</t>
  </si>
  <si>
    <t>(0,30+2,20+0,30+6,20+18,10*2+6,20+2,125+3,125+0,80+0,30+0,40+1,50+0,30)*2,775*0,30</t>
  </si>
  <si>
    <t>"odpočet medziokenného piliera"-(0,60+0,625)*2,775*0,30</t>
  </si>
  <si>
    <t>"odpočet okien a dverí</t>
  </si>
  <si>
    <t>-(1,50*0,80+1,05*0,80+2*1,50*2,775+1,15*2,775+2,125*2,775+1,50*2,775+2,125*2,775+1,125*2,05)*0,30</t>
  </si>
  <si>
    <t xml:space="preserve">"poschodie  </t>
  </si>
  <si>
    <t>"medziokenný pilier" 1,125*2,775*0,30</t>
  </si>
  <si>
    <t>44</t>
  </si>
  <si>
    <t>311234213</t>
  </si>
  <si>
    <t>Murivo nosné (m3) z tehál pálených hr. 30, FAMILY P 10 brúsených na pero a drážku, na lepidlo (300x247x249)</t>
  </si>
  <si>
    <t>158736662</t>
  </si>
  <si>
    <t>(18,10+8,70)*2*2,775*0,30</t>
  </si>
  <si>
    <t>"odpočet medziokenného piliera"-0,625*2,775*0,30</t>
  </si>
  <si>
    <t>(4,05+1,125+2,125)*2,775*0,30</t>
  </si>
  <si>
    <t>-(1,50*2,775+3,00*2,775+2,75*0,80+2,125*0,80*2+1,50*0,80+2,125*2,675+1,15*2,775+3,625*2,675+3,05*2,675+2,125*2,675)*0,30</t>
  </si>
  <si>
    <t>"poschodie</t>
  </si>
  <si>
    <t>"v. 2,775 m</t>
  </si>
  <si>
    <t>(5,85+4,05*2)*2,775*0,30</t>
  </si>
  <si>
    <t>"odpočet medziokenného piliera"-1,125*2,775*0,30</t>
  </si>
  <si>
    <t>"odpočet otvorov</t>
  </si>
  <si>
    <t>-(2,125*1,65*2+3,10*2,425+1,50*2,675*2+2,75*0,80+2,90*2,675+3,05*2,675+2,125*0,80+1,15*2,675)*0,30</t>
  </si>
  <si>
    <t>45</t>
  </si>
  <si>
    <t>311234412</t>
  </si>
  <si>
    <t>Murivo akustické (m3) z tehál pálených  AKU 30/33,3 P 20, na maltu MVC (300x333x238)</t>
  </si>
  <si>
    <t>-172755139</t>
  </si>
  <si>
    <t>"od kóty -0,175 po kótu 2,60</t>
  </si>
  <si>
    <t>0,625*0,30*2,775</t>
  </si>
  <si>
    <t>(0,60+0,625)*0,30*2,775</t>
  </si>
  <si>
    <t>46</t>
  </si>
  <si>
    <t>311271300.1</t>
  </si>
  <si>
    <t>Murivo nosné (m3) z DT 50x15x25 s betónovou výplňou  C20/25-XC1 hr. 150 mm /strešné atiky/</t>
  </si>
  <si>
    <t>484500362</t>
  </si>
  <si>
    <t>"v.č S-3</t>
  </si>
  <si>
    <t>"strešné atiky prízemia</t>
  </si>
  <si>
    <t>(18,10*2+9,00+3,30)*0,50*0,15</t>
  </si>
  <si>
    <t>"v.č. S-4</t>
  </si>
  <si>
    <t>"strešné atiky poschodia</t>
  </si>
  <si>
    <t>(18,10+13,35)*2*0,50*0,15</t>
  </si>
  <si>
    <t>47</t>
  </si>
  <si>
    <t>317161252</t>
  </si>
  <si>
    <t>Preklad keramický plochý  šírky 115 mm, výšky 71 mm, dĺžky 1250 mm</t>
  </si>
  <si>
    <t>-1141420318</t>
  </si>
  <si>
    <t>"statika S-2 x"2</t>
  </si>
  <si>
    <t>48</t>
  </si>
  <si>
    <t>317161253</t>
  </si>
  <si>
    <t>Preklad keramický plochý  šírky 115 mm, výšky 71 mm, dĺžky 1500 mm</t>
  </si>
  <si>
    <t>-1968023689</t>
  </si>
  <si>
    <t>"statika S-2 a"2</t>
  </si>
  <si>
    <t>49</t>
  </si>
  <si>
    <t>317161254</t>
  </si>
  <si>
    <t>Preklad keramický plochý  šírky 115 mm, výšky 71 mm, dĺžky 1750 mm</t>
  </si>
  <si>
    <t>690093250</t>
  </si>
  <si>
    <t>"statika S-2 b"8</t>
  </si>
  <si>
    <t>"statika S-3 b"4</t>
  </si>
  <si>
    <t>50</t>
  </si>
  <si>
    <t>317161257</t>
  </si>
  <si>
    <t>Preklad keramický plochý  šírky 115 mm, výšky 71 mm, dĺžky 2500 mm</t>
  </si>
  <si>
    <t>-92306961</t>
  </si>
  <si>
    <t>"statika S-2 c"6</t>
  </si>
  <si>
    <t>"statika S-3 c"6</t>
  </si>
  <si>
    <t>51</t>
  </si>
  <si>
    <t>317161258</t>
  </si>
  <si>
    <t>Preklad keramický plochý  šírky 115 mm, výšky 71 mm, dĺžky 2750 mm</t>
  </si>
  <si>
    <t>415478642</t>
  </si>
  <si>
    <t>"statika S-2 d"2</t>
  </si>
  <si>
    <t>52</t>
  </si>
  <si>
    <t>317161259</t>
  </si>
  <si>
    <t>Preklad keramický plochý  šírky 115 mm, výšky 71 mm, dĺžky 3000 mm</t>
  </si>
  <si>
    <t>-380240683</t>
  </si>
  <si>
    <t>"statika S-2 e"2</t>
  </si>
  <si>
    <t>"statika S-3 e"2</t>
  </si>
  <si>
    <t>53</t>
  </si>
  <si>
    <t>317161272</t>
  </si>
  <si>
    <t>Preklad keramický plochý  šírky 145 mm, výšky 71 mm, dĺžky 1250 mm</t>
  </si>
  <si>
    <t>-990633407</t>
  </si>
  <si>
    <t>"statika S-2 p1"2</t>
  </si>
  <si>
    <t>54</t>
  </si>
  <si>
    <t>317161273</t>
  </si>
  <si>
    <t>Preklad keramický plochý  šírky 145 mm, výšky 71 mm, dĺžky 1500 mm</t>
  </si>
  <si>
    <t>898912521</t>
  </si>
  <si>
    <t>"statika S-2 p2"2</t>
  </si>
  <si>
    <t>"statika S-3 p1"2</t>
  </si>
  <si>
    <t>55</t>
  </si>
  <si>
    <t>317321315</t>
  </si>
  <si>
    <t>Betón prekladov železový (bez výstuže) tr. C 20/25-XC1</t>
  </si>
  <si>
    <t>-364063053</t>
  </si>
  <si>
    <t>"v.č. S-11</t>
  </si>
  <si>
    <t>"P1-1x</t>
  </si>
  <si>
    <t>(3,00+0,25*2)*0,30*0,24</t>
  </si>
  <si>
    <t>(3,00+0,25*2)*0,27*0,21</t>
  </si>
  <si>
    <t>"P2-1x</t>
  </si>
  <si>
    <t>2,50*0,30*0,14</t>
  </si>
  <si>
    <t>2,50*0,27*0,21</t>
  </si>
  <si>
    <t>"v.č. S-14</t>
  </si>
  <si>
    <t>"P11-1x</t>
  </si>
  <si>
    <t>(2,90+0,25*2)*0,30*0,24</t>
  </si>
  <si>
    <t>(2,90+0,25*2)*0,20*0,21</t>
  </si>
  <si>
    <t>"P12-1x</t>
  </si>
  <si>
    <t>(3,05+0,25*2)*0,30*0,24</t>
  </si>
  <si>
    <t>(3,05+0,25*2)*0,20*0,21</t>
  </si>
  <si>
    <t>"P13-1x</t>
  </si>
  <si>
    <t>(3,10+0,25*2)*0,30*0,24</t>
  </si>
  <si>
    <t>(3,10+0,25*2)*0,20*0,21</t>
  </si>
  <si>
    <t>56</t>
  </si>
  <si>
    <t>317351107</t>
  </si>
  <si>
    <t>Debnenie prekladu  vrátane podpornej konštrukcie výšky do 4 m zhotovenie</t>
  </si>
  <si>
    <t>-1661195627</t>
  </si>
  <si>
    <t>3,00*0,30</t>
  </si>
  <si>
    <t>(3,00+0,25*2)*(0,45+0,24)</t>
  </si>
  <si>
    <t>2,50*(0,30+0,35+0,14)</t>
  </si>
  <si>
    <t>2,90*0,30</t>
  </si>
  <si>
    <t>(2,90+0,25*2)*(0,45+0,24)</t>
  </si>
  <si>
    <t>3,05*0,30</t>
  </si>
  <si>
    <t>(3,05+0,25*2)*(0,45+0,24)</t>
  </si>
  <si>
    <t>3,10*0,30</t>
  </si>
  <si>
    <t>(3,10+0,25*2)*(0,45+0,24)</t>
  </si>
  <si>
    <t>57</t>
  </si>
  <si>
    <t>317351108</t>
  </si>
  <si>
    <t>Debnenie prekladu  vrátane podpornej konštrukcie výšky do 4 m odstránenie</t>
  </si>
  <si>
    <t>-296903099</t>
  </si>
  <si>
    <t>58</t>
  </si>
  <si>
    <t>341321610</t>
  </si>
  <si>
    <t>Betón stien a priečok, železový (bez výstuže) tr. C 30/37-XC4,XF3 (OM4,VST1,VST2)</t>
  </si>
  <si>
    <t>-1545286086</t>
  </si>
  <si>
    <t xml:space="preserve">"OM4 oporný múr </t>
  </si>
  <si>
    <t>"P1" (2,075+0,25)*2,025*0,25</t>
  </si>
  <si>
    <t>"P2" 1,77*(1,05+2,025)/2*0,25</t>
  </si>
  <si>
    <t>"statika S-18</t>
  </si>
  <si>
    <t>"žb steny pri uličnom vstupe</t>
  </si>
  <si>
    <t xml:space="preserve">"VST 1 </t>
  </si>
  <si>
    <t>2,20*0,40*2,125</t>
  </si>
  <si>
    <t>0,80*0,20*2,125*2</t>
  </si>
  <si>
    <t>2,20*0,20*2,125</t>
  </si>
  <si>
    <t>1,00*0,20*2,125*2</t>
  </si>
  <si>
    <t>59</t>
  </si>
  <si>
    <t>311321823</t>
  </si>
  <si>
    <t>Príplatok za pohľadový betón nadzákladových múrov /OM4,VST1,VST2/</t>
  </si>
  <si>
    <t>668617549</t>
  </si>
  <si>
    <t>"P1" (2,075+0,25)*2*2,025</t>
  </si>
  <si>
    <t>"P2" (1,77+0,25)*2*(1,05+2,025)/2</t>
  </si>
  <si>
    <t>(2,075+0,25+1,77)*0,25</t>
  </si>
  <si>
    <t>(2,20+1,20+0,80)*2*2,125</t>
  </si>
  <si>
    <t>(0,40+0,50)*2*0,30+0,40*0,50</t>
  </si>
  <si>
    <t>2,20*0,40+0,80*0,2*2</t>
  </si>
  <si>
    <t>(2,20+1,20+1,00)*2*2,125</t>
  </si>
  <si>
    <t>2,20*0,20+1,00*0,20*2</t>
  </si>
  <si>
    <t>60</t>
  </si>
  <si>
    <t>341351105</t>
  </si>
  <si>
    <t>Debnenie stien a priečok  obojstranné zhotovenie-dielce /OM4,VST1,VST2/</t>
  </si>
  <si>
    <t>2136068426</t>
  </si>
  <si>
    <t>61</t>
  </si>
  <si>
    <t>341351106</t>
  </si>
  <si>
    <t>Debnenie stien a priečok  obojstranné odstránenie-dielce</t>
  </si>
  <si>
    <t>146607507</t>
  </si>
  <si>
    <t>62</t>
  </si>
  <si>
    <t>341361821</t>
  </si>
  <si>
    <t>Výstuž stien a priečok 10505</t>
  </si>
  <si>
    <t>1135506787</t>
  </si>
  <si>
    <t>131,05/1000</t>
  </si>
  <si>
    <t>63</t>
  </si>
  <si>
    <t>341362021</t>
  </si>
  <si>
    <t>Výstuž  stien a priečok zo zváraných sietí KARI /OM4,VST1,VST2/</t>
  </si>
  <si>
    <t>216087395</t>
  </si>
  <si>
    <t>"oporný múr OM4 v.č. S-10</t>
  </si>
  <si>
    <t>"S1+S2 KARI KH-30</t>
  </si>
  <si>
    <t>(44,40+24,42)/1000</t>
  </si>
  <si>
    <t>"S-18</t>
  </si>
  <si>
    <t>"steny VST1-VST2</t>
  </si>
  <si>
    <t>"S1+S2 KARI KH-20</t>
  </si>
  <si>
    <t>48,48*2/1000</t>
  </si>
  <si>
    <t>64</t>
  </si>
  <si>
    <t>349231811</t>
  </si>
  <si>
    <t>Primurovka ostenia s ozubom z tehál  nad 80 do 150 mm</t>
  </si>
  <si>
    <t>-1677149470</t>
  </si>
  <si>
    <t>"ostenie PO dverí pol. 22</t>
  </si>
  <si>
    <t>2,05*0,10*2</t>
  </si>
  <si>
    <t>Vodorovné konštrukcie</t>
  </si>
  <si>
    <t>65</t>
  </si>
  <si>
    <t>411133901</t>
  </si>
  <si>
    <t>Montáž stropného panelu z predpät. betónu Spiroll v budovách výšky do 18 m, hmotnosti do 1,5 t</t>
  </si>
  <si>
    <t>2130470512</t>
  </si>
  <si>
    <t>"B2 5,45*0,50*235=0,6403t/ks"1</t>
  </si>
  <si>
    <t>66</t>
  </si>
  <si>
    <t>411133902</t>
  </si>
  <si>
    <t>Montáž stropného panelu z predpät. betónu Spiroll v budovách výšky do 18 m, hmotnosti nad 1,5 do 3 t</t>
  </si>
  <si>
    <t>749244504</t>
  </si>
  <si>
    <t>"A2 8,9*0,75*290=1,93575"1+2</t>
  </si>
  <si>
    <t>"B1 5,45*1,2*235=1,5369"3</t>
  </si>
  <si>
    <t>67</t>
  </si>
  <si>
    <t>411133903</t>
  </si>
  <si>
    <t>Montáž stropného panelu z predpät. betónu Spiroll v budovách výšky do 18 m, hmotnosti nad 3 do 7 t</t>
  </si>
  <si>
    <t>2003585886</t>
  </si>
  <si>
    <t>"A1 8,90*1,20*290=3,0972 t/ks"14+28</t>
  </si>
  <si>
    <t>68</t>
  </si>
  <si>
    <t>593430006400.1</t>
  </si>
  <si>
    <t>Stropný panel predpätý LHD 20-2 hrúbky 200 mm, dl. 8900 mm</t>
  </si>
  <si>
    <t>-2021580967</t>
  </si>
  <si>
    <t>"statika S-6, S-7</t>
  </si>
  <si>
    <t>"A1"8,90*1,20*(28+14)</t>
  </si>
  <si>
    <t>"A2"8,90*0,75*(2+1)</t>
  </si>
  <si>
    <t>69</t>
  </si>
  <si>
    <t>593430006000</t>
  </si>
  <si>
    <t>Stropný panel predpätý LHD 16-1, hrúbky 160 mm, dl. 5450 mm</t>
  </si>
  <si>
    <t>1353156790</t>
  </si>
  <si>
    <t>"statika S-7</t>
  </si>
  <si>
    <t>"B1"5,45*1,20*3</t>
  </si>
  <si>
    <t>"B2"5,45*0,50*1</t>
  </si>
  <si>
    <t>70</t>
  </si>
  <si>
    <t>411321414</t>
  </si>
  <si>
    <t>Betón stropov doskových a trámových,  železový tr. C 25/30-XC1 (zálievka špár stropných panelov betónom)</t>
  </si>
  <si>
    <t>-1137419143</t>
  </si>
  <si>
    <t>"spotreba betón. zálievky pre panely LHD 20-2  6,40l/m2</t>
  </si>
  <si>
    <t>"m2x6,40l/m2/1000</t>
  </si>
  <si>
    <t>468,59*6,40/1000</t>
  </si>
  <si>
    <t>"spotreba betón. zálievky pre panely LHD 16-2  5,20l/m2</t>
  </si>
  <si>
    <t>"m2x5,20l/m2/1000</t>
  </si>
  <si>
    <t>22,35*5,20/1000</t>
  </si>
  <si>
    <t>"zálievka dutín stropných panelov v mieste kotvenia oc. stĺpikov vonkajších  prestrešení a prístreškov na dl. cca 0,50 m</t>
  </si>
  <si>
    <t>"statika v.č. S-16</t>
  </si>
  <si>
    <t>"pre OS2 11 ks v stropných paneloch LHD 20-2 DN dutín panelov 145 mm</t>
  </si>
  <si>
    <t>3,14*0,0725*0,0725*0,50*2*11</t>
  </si>
  <si>
    <t>0,15*0,15*0,0275*11</t>
  </si>
  <si>
    <t>"statika v.č. S-17</t>
  </si>
  <si>
    <t>"pre OS2 12 ks</t>
  </si>
  <si>
    <t>3,14*0,0725*0,0725*0,50*2*12</t>
  </si>
  <si>
    <t>0,15*0,15*0,0275*12</t>
  </si>
  <si>
    <t>"pre OS1 3ks</t>
  </si>
  <si>
    <t>3,14*0,0725*0,0725*0,50*2*3</t>
  </si>
  <si>
    <t>0,15*0,15*0,0275*3</t>
  </si>
  <si>
    <t>71</t>
  </si>
  <si>
    <t>411361821</t>
  </si>
  <si>
    <t>Výstuž stropov doskových, trámových, vložkových,konzolových alebo balkónových, 10505</t>
  </si>
  <si>
    <t>-1704776759</t>
  </si>
  <si>
    <t>"zálievková výstuž stropov</t>
  </si>
  <si>
    <t>"v.č. S-6"223,01/1000</t>
  </si>
  <si>
    <t>"v.č. S-7"125,20/1000</t>
  </si>
  <si>
    <t>72</t>
  </si>
  <si>
    <t>413321315</t>
  </si>
  <si>
    <t>Betón nosníkov, železový tr. C 20/25-XC1</t>
  </si>
  <si>
    <t>847456332</t>
  </si>
  <si>
    <t>"statika S-12</t>
  </si>
  <si>
    <t>"PR1-1x</t>
  </si>
  <si>
    <t>(1,75+5,0+5,50+0,30)*0,30*0,14</t>
  </si>
  <si>
    <t>(1,75+5,0+5,50+0,30)*0,20*0,21</t>
  </si>
  <si>
    <t>(1,75+5,0+5,50+0,30)*0,30*0,25</t>
  </si>
  <si>
    <t>"PR2-1x</t>
  </si>
  <si>
    <t>(2,125+0,925+2,125)*0,30*0,24</t>
  </si>
  <si>
    <t>"PR3-1x</t>
  </si>
  <si>
    <t>(0,25+3,625+1,00+3,05+0,25)*0,30*0,24</t>
  </si>
  <si>
    <t>(0,25+3,625+1,00+3,05+0,25)*0,20*0,21</t>
  </si>
  <si>
    <t>73</t>
  </si>
  <si>
    <t>413351107</t>
  </si>
  <si>
    <t>Debnenie nosníka zhotovenie-dielce</t>
  </si>
  <si>
    <t>-1406750430</t>
  </si>
  <si>
    <t>(5,0+5,50)*0,30</t>
  </si>
  <si>
    <t>(1,75+5,0+5,50+0,30)*(0,60+0,14+0,25)</t>
  </si>
  <si>
    <t>(2,125+2,125)*0,30</t>
  </si>
  <si>
    <t>(2,125+0,925+2,125)*0,24*2</t>
  </si>
  <si>
    <t>(3,625+3,05)*0,30</t>
  </si>
  <si>
    <t>(0,25+3,625+1,00+3,05+0,25)*(0,45+0,24)</t>
  </si>
  <si>
    <t>74</t>
  </si>
  <si>
    <t>413351108</t>
  </si>
  <si>
    <t>Debnenie nosníka odstránenie-dielce</t>
  </si>
  <si>
    <t>-1204537056</t>
  </si>
  <si>
    <t>75</t>
  </si>
  <si>
    <t>413351211</t>
  </si>
  <si>
    <t>Podporná konštrukcia nosníkov výšky do 4 m zaťaženia do 5 kPa - zhotovenie</t>
  </si>
  <si>
    <t>-1827004</t>
  </si>
  <si>
    <t>76</t>
  </si>
  <si>
    <t>413351212</t>
  </si>
  <si>
    <t>Podporná konštrukcia nosníkov výšky do 4 m zaťaženia do 5 kPa - odstránenie</t>
  </si>
  <si>
    <t>165599292</t>
  </si>
  <si>
    <t>77</t>
  </si>
  <si>
    <t>413361821</t>
  </si>
  <si>
    <t>Výstuž  nosníkov a trámov, bez rozdielu tvaru a uloženia, 10505</t>
  </si>
  <si>
    <t>588093465</t>
  </si>
  <si>
    <t>773,63/1000</t>
  </si>
  <si>
    <t>78</t>
  </si>
  <si>
    <t>417321414</t>
  </si>
  <si>
    <t>Betón stužujúcich pásov a vencov železový tr. C 20/25-XC1</t>
  </si>
  <si>
    <t>655881523</t>
  </si>
  <si>
    <t>"statika S-11</t>
  </si>
  <si>
    <t>"V1</t>
  </si>
  <si>
    <t>26,675*0,30*0,14</t>
  </si>
  <si>
    <t>26,675*0,20*0,21</t>
  </si>
  <si>
    <t>"V2</t>
  </si>
  <si>
    <t>8,50*0,30*0,14</t>
  </si>
  <si>
    <t>8,50*0,27*0,21</t>
  </si>
  <si>
    <t>"V3</t>
  </si>
  <si>
    <t>5,55*0,30*0,35</t>
  </si>
  <si>
    <t>"V4</t>
  </si>
  <si>
    <t>23,95*0,30*0,14</t>
  </si>
  <si>
    <t>23,95*0,20*0,21</t>
  </si>
  <si>
    <t>"V5</t>
  </si>
  <si>
    <t>16,10*0,30*0,14</t>
  </si>
  <si>
    <t>16,10*0,27*0,21</t>
  </si>
  <si>
    <t>"V6</t>
  </si>
  <si>
    <t>12,30*0,30*0,24</t>
  </si>
  <si>
    <t>"V7</t>
  </si>
  <si>
    <t>8,70*0,30*0,35</t>
  </si>
  <si>
    <t>"statika S-14</t>
  </si>
  <si>
    <t>"V11</t>
  </si>
  <si>
    <t>21,30*0,30*0,14</t>
  </si>
  <si>
    <t>21,30*0,20*0,21</t>
  </si>
  <si>
    <t>"V12</t>
  </si>
  <si>
    <t>18,60*0,30*0,14</t>
  </si>
  <si>
    <t>18,60*0,28*0,21</t>
  </si>
  <si>
    <t>"V13</t>
  </si>
  <si>
    <t>9,30*0,30*0,18</t>
  </si>
  <si>
    <t>9,30*0,20*0,17</t>
  </si>
  <si>
    <t>"V14</t>
  </si>
  <si>
    <t>5,55*0,30*0,14+5,55*0,20*0,04+5,55*0,17*0,17</t>
  </si>
  <si>
    <t>"V15</t>
  </si>
  <si>
    <t>5,85*0,30*0,18</t>
  </si>
  <si>
    <t>5,85*0,28*0,17</t>
  </si>
  <si>
    <t>79</t>
  </si>
  <si>
    <t>417351115</t>
  </si>
  <si>
    <t>Debnenie bočníc stužujúcich pásov a vencov vrátane vzpier zhotovenie</t>
  </si>
  <si>
    <t>-975342001</t>
  </si>
  <si>
    <t>26,675*(0,35+0,14)</t>
  </si>
  <si>
    <t>8,50*(0,35+0,14)</t>
  </si>
  <si>
    <t>5,55*(0,35+0,14)</t>
  </si>
  <si>
    <t>23,95*(0,35+0,14)</t>
  </si>
  <si>
    <t>16,10*(0,35+0,14)</t>
  </si>
  <si>
    <t>12,30*0,24*2</t>
  </si>
  <si>
    <t>8,70*(0,35+0,19)</t>
  </si>
  <si>
    <t>21,30*(0,35+0,14)</t>
  </si>
  <si>
    <t>18,60*(0,35+0,14)</t>
  </si>
  <si>
    <t>9,30*(0,35+0,18)</t>
  </si>
  <si>
    <t>5,55*(0,18+0,14)</t>
  </si>
  <si>
    <t>5,85*(0,35+0,18)</t>
  </si>
  <si>
    <t>80</t>
  </si>
  <si>
    <t>417351116</t>
  </si>
  <si>
    <t>Debnenie bočníc stužujúcich pásov a vencov vrátane vzpier odstránenie</t>
  </si>
  <si>
    <t>935919354</t>
  </si>
  <si>
    <t>81</t>
  </si>
  <si>
    <t>417361821</t>
  </si>
  <si>
    <t>Výstuž stužujúcich pásov a vencov z betonárskej ocele 10505</t>
  </si>
  <si>
    <t>-1892434717</t>
  </si>
  <si>
    <t>1100,47/1000</t>
  </si>
  <si>
    <t>972,27/1000</t>
  </si>
  <si>
    <t>82</t>
  </si>
  <si>
    <t>430321315</t>
  </si>
  <si>
    <t>Schodiskové konštrukcie, betón železový tr. C 20/25-XC1</t>
  </si>
  <si>
    <t>718528031</t>
  </si>
  <si>
    <t xml:space="preserve">"SR1-SR3 </t>
  </si>
  <si>
    <t>"stupne</t>
  </si>
  <si>
    <t>"1.stupeň" 0,320*0,300*1,25</t>
  </si>
  <si>
    <t>"20.stupeň"0,300*0,275*1,25</t>
  </si>
  <si>
    <t>(0,15375*0,300)/2*1,25*18</t>
  </si>
  <si>
    <t>"podstupn. doska</t>
  </si>
  <si>
    <t>"SR1"2,40*1,25*0,16</t>
  </si>
  <si>
    <t>"SR2"1,35*1,25*0,16</t>
  </si>
  <si>
    <t>"SR3"2,45*1,25*0,16</t>
  </si>
  <si>
    <t>"podesta na kóte +1,230</t>
  </si>
  <si>
    <t>1,24*(1,575+0,30)*0,16</t>
  </si>
  <si>
    <t>"podesta na kóte +1,845</t>
  </si>
  <si>
    <t>(1,575+0,30)*1,26*0,16</t>
  </si>
  <si>
    <t>"podesta na kóte +3,075</t>
  </si>
  <si>
    <t>"mč 201"7,15*0,16</t>
  </si>
  <si>
    <t>83</t>
  </si>
  <si>
    <t>430361821</t>
  </si>
  <si>
    <t>Výstuž schodiskových konštrukcií z betonárskej ocele 10505</t>
  </si>
  <si>
    <t>1855096613</t>
  </si>
  <si>
    <t>" v.č. S-13"345,40/1000</t>
  </si>
  <si>
    <t>84</t>
  </si>
  <si>
    <t>431351121</t>
  </si>
  <si>
    <t>Debnenie do 4 m výšky - podest a podstupňových dosiek pôdorysne priamočiarych zhotovenie</t>
  </si>
  <si>
    <t>-1836169005</t>
  </si>
  <si>
    <t>0,15375*1,25*20</t>
  </si>
  <si>
    <t>"SR1"2,40*1,25</t>
  </si>
  <si>
    <t>2,40*0,35</t>
  </si>
  <si>
    <t>"SR2"1,35*1,25</t>
  </si>
  <si>
    <t>1,35*0,35</t>
  </si>
  <si>
    <t>"SR3"2,45*1,25</t>
  </si>
  <si>
    <t>2,45*0,35</t>
  </si>
  <si>
    <t>1,24*1,575</t>
  </si>
  <si>
    <t>1,575*1,26</t>
  </si>
  <si>
    <t>"mč 201"7,15</t>
  </si>
  <si>
    <t>85</t>
  </si>
  <si>
    <t>431351122</t>
  </si>
  <si>
    <t>Debnenie do 4 m výšky - podest a podstupňových dosiek pôdorysne priamočiarych odstránenie</t>
  </si>
  <si>
    <t>1432371715</t>
  </si>
  <si>
    <t>Komunikácie</t>
  </si>
  <si>
    <t>86</t>
  </si>
  <si>
    <t>564851111</t>
  </si>
  <si>
    <t>Podklad zo štrkodrviny s rozprestretím a zhutnením, po zhutnení hr. 150 mm /P5/</t>
  </si>
  <si>
    <t>-2104068697</t>
  </si>
  <si>
    <t>"okap. chodník je započítaný v sadových úpravách"0</t>
  </si>
  <si>
    <t>87</t>
  </si>
  <si>
    <t>564861111</t>
  </si>
  <si>
    <t>Podklad zo štrkodrviny s rozprestretím a zhutnením, po zhutnení hr. 200 mm /P6/</t>
  </si>
  <si>
    <t>1884408401</t>
  </si>
  <si>
    <t>88</t>
  </si>
  <si>
    <t>596911212</t>
  </si>
  <si>
    <t>Kladenie zámkovej dlažby  hr. 8 cm pre peších nad 20 m2 so zriadením lôžka z kameniva hr. 4 cm /P6/</t>
  </si>
  <si>
    <t>-716417092</t>
  </si>
  <si>
    <t>89</t>
  </si>
  <si>
    <t>592460001100.1</t>
  </si>
  <si>
    <t xml:space="preserve">Dlažba betónová hr. 8 cm sivá napr. EDEL(Premac) </t>
  </si>
  <si>
    <t>964213818</t>
  </si>
  <si>
    <t>98,39*1,02</t>
  </si>
  <si>
    <t>100,358*1,01 'Přepočítané koeficientom množstva</t>
  </si>
  <si>
    <t>Úpravy povrchov, podlahy, osadenie</t>
  </si>
  <si>
    <t>90</t>
  </si>
  <si>
    <t>610991111</t>
  </si>
  <si>
    <t>Zakrývanie výplní vnútorných okenných otvorov, predmetov a konštrukcií</t>
  </si>
  <si>
    <t>-1934596512</t>
  </si>
  <si>
    <t>"01i" 1,15*2,675*2</t>
  </si>
  <si>
    <t>"02i" 2,125*2,675*1</t>
  </si>
  <si>
    <t>"03i" 3,625*2,675*1</t>
  </si>
  <si>
    <t>"04" 2,125*2,675*2</t>
  </si>
  <si>
    <t>"05" 3,00*2,675*1</t>
  </si>
  <si>
    <t>"06,06*" 3,05*2,675*2</t>
  </si>
  <si>
    <t>"07,07*" 1,50*2,675*6</t>
  </si>
  <si>
    <t>"08" 2,75*0,80*2</t>
  </si>
  <si>
    <t>"09" 2,125*0,80*3</t>
  </si>
  <si>
    <t>"10" 1,50*0,80*2</t>
  </si>
  <si>
    <t>"11" 1,05*0,80*1</t>
  </si>
  <si>
    <t>"12"2,125*1,65*2</t>
  </si>
  <si>
    <t>"13" 3,10*2,55*1</t>
  </si>
  <si>
    <t>"14i" 2,90*2,675*1</t>
  </si>
  <si>
    <t>"15i" 1,15*2,75*1</t>
  </si>
  <si>
    <t>"16i" 1,15*2,55*1</t>
  </si>
  <si>
    <t>91</t>
  </si>
  <si>
    <t>611461115</t>
  </si>
  <si>
    <t>Príprava vnútorného podkladu stropov penetračný náter BetonKontakt</t>
  </si>
  <si>
    <t>1798135701</t>
  </si>
  <si>
    <t>"1NP-podlahová plocha"293,84</t>
  </si>
  <si>
    <t>"odpočet schodiska mč 113"-10,31</t>
  </si>
  <si>
    <t>"2NP-podlahová plocha"157,45</t>
  </si>
  <si>
    <t>"odpočet chodby mč 201"-7,15</t>
  </si>
  <si>
    <t>"schodiskové ramená</t>
  </si>
  <si>
    <t>"SR1"2,55*1,25</t>
  </si>
  <si>
    <t>"SR2"1,40*1,25</t>
  </si>
  <si>
    <t>"SR3"2,55*1,25</t>
  </si>
  <si>
    <t>1,25*1,565</t>
  </si>
  <si>
    <t>"podesta na kóte +1,890</t>
  </si>
  <si>
    <t>1,54*1,25</t>
  </si>
  <si>
    <t>"strop schodiska"4,05*5,25</t>
  </si>
  <si>
    <t>92</t>
  </si>
  <si>
    <t>611461121</t>
  </si>
  <si>
    <t>Vnútorná omietka stropov sadrová, strojné nanášanie</t>
  </si>
  <si>
    <t>-1905328599</t>
  </si>
  <si>
    <t>"odpočet schodiska mč 113-samostatný vv"-10,31</t>
  </si>
  <si>
    <t>"odpočet váp.cem omietky mč 115,116"-(6,65+18,76)</t>
  </si>
  <si>
    <t>93</t>
  </si>
  <si>
    <t>611461131</t>
  </si>
  <si>
    <t>Vnútorná omietka stropov vápennocementová, strojné nanášanie</t>
  </si>
  <si>
    <t>-830293202</t>
  </si>
  <si>
    <t>"mč. 115,116"6,65+18,76</t>
  </si>
  <si>
    <t>94</t>
  </si>
  <si>
    <t>612465116</t>
  </si>
  <si>
    <t xml:space="preserve">Príprava vnútorného podkladu stien Univerzálny základ </t>
  </si>
  <si>
    <t>510894978</t>
  </si>
  <si>
    <t>"výmera ako omietka stien sadrová + váp.cementová"437,487+51,232</t>
  </si>
  <si>
    <t>95</t>
  </si>
  <si>
    <t>612465121.R</t>
  </si>
  <si>
    <t>Vnútorná omietka stien sadrová, strojné nanášanie vrátane omietkových líšt a presieťkovania</t>
  </si>
  <si>
    <t>-687103126</t>
  </si>
  <si>
    <t>"1NP</t>
  </si>
  <si>
    <t>"v. omietky 2,75+0,175=2,925 m</t>
  </si>
  <si>
    <t>"mč 101-111</t>
  </si>
  <si>
    <t>(17,50+8,70)*2*2,925</t>
  </si>
  <si>
    <t>-(2,75+2,125*2+1,50)*0,80</t>
  </si>
  <si>
    <t>-(3,00+1,50+2,125+1,15+3,625+3,05)*2,675</t>
  </si>
  <si>
    <t>(2,75+0,80*2)*0,26</t>
  </si>
  <si>
    <t>(2,125+0,80*2)*0,26*2</t>
  </si>
  <si>
    <t>(1,50+0,80*2)*0,26</t>
  </si>
  <si>
    <t>(3,00+2,675*2)*0,26</t>
  </si>
  <si>
    <t>(1,50+2,675*2)*0,26</t>
  </si>
  <si>
    <t>(2,125+2,675*2)*0,26</t>
  </si>
  <si>
    <t>(1,15+2,675*2)*0,26</t>
  </si>
  <si>
    <t>(3,625+2,675*2)*0,26</t>
  </si>
  <si>
    <t>(3,05+2,675*2)*0,26</t>
  </si>
  <si>
    <t>"mč 114,118,119,120</t>
  </si>
  <si>
    <t>(2,125+0,10+2,20+0,30+8,725*2+0,10*2+3,125*2+0,30+0,10+2,325)*2,925</t>
  </si>
  <si>
    <t>-(1,50*2,675*3+1,15*2,675+2,125*2,675)</t>
  </si>
  <si>
    <t>(1,15+2,675*2*0,26)*3</t>
  </si>
  <si>
    <t>"1NP+2.NP schodisko v. omietky rez 2-2 0,175+3,075+2,80=6,05 m</t>
  </si>
  <si>
    <t>(4,05+5,25)*2*6,05</t>
  </si>
  <si>
    <t>-(0,90*1,97+2,125*2,675+2,125*1,65+1,15*2,675)</t>
  </si>
  <si>
    <t>(0,90+1,97*2)*0,20+(2,125+2,675*2)*0,26+(2,125+1,65*2)*0,26</t>
  </si>
  <si>
    <t>"2NP</t>
  </si>
  <si>
    <t>"v. omietky 2,80+0,125=2,925 m</t>
  </si>
  <si>
    <t>"mč 202-212</t>
  </si>
  <si>
    <t>(8,70+17,50)*2*2,925</t>
  </si>
  <si>
    <t>-(2,125*0,80+2,125*1,65+1,15*2,675+3,10*2,425+1,50*2,675*2+2,75*0,80+2,90*2,675+3,05*2,675)</t>
  </si>
  <si>
    <t>(2,125+0,80)*2*0,26</t>
  </si>
  <si>
    <t>(1,15+2,675*2)*0,20</t>
  </si>
  <si>
    <t>(2,125+1,65)*2*0,26</t>
  </si>
  <si>
    <t>(3,10+2,425)*2*0,26</t>
  </si>
  <si>
    <t>(1,50+2,675*2)*0,26*2</t>
  </si>
  <si>
    <t>(2,75+0,80)*2*0,26</t>
  </si>
  <si>
    <t>(2,90+2,675*2)*0,26</t>
  </si>
  <si>
    <t>96</t>
  </si>
  <si>
    <t>612465131.1</t>
  </si>
  <si>
    <t>Vnútorná omietka stien vápennocementová, strojné nanášanie, vrátanie omietkových líšt a sieťkovania</t>
  </si>
  <si>
    <t>-899904937</t>
  </si>
  <si>
    <t>"v.omietky" 2,75+0,175=2,925 m</t>
  </si>
  <si>
    <t>"mč 115</t>
  </si>
  <si>
    <t>(2,20+3,025*2)*2,925-1,50*0,80</t>
  </si>
  <si>
    <t>(1,50+0,80)*2*0,26</t>
  </si>
  <si>
    <t>"mč 116</t>
  </si>
  <si>
    <t>(6,20+3,025)*2,925-1,05*0,80</t>
  </si>
  <si>
    <t>(1,05+0,80)*2*0,26</t>
  </si>
  <si>
    <t>97</t>
  </si>
  <si>
    <t>620991121</t>
  </si>
  <si>
    <t>Zakrývanie výplní vonkajších otvorov s rámami a zárubňami, zábradlí, oplechovania, atď. zhotovené z lešenia akýmkoľvek spôsobom</t>
  </si>
  <si>
    <t>1632433635</t>
  </si>
  <si>
    <t>98</t>
  </si>
  <si>
    <t>622464271</t>
  </si>
  <si>
    <t>Vonkajšia omietka stien tenkovrstvová minerálna samočistiaca, škrabaná, hr. 1,5 mm</t>
  </si>
  <si>
    <t>997184502</t>
  </si>
  <si>
    <t>22,401+0,78+30,625+372,227+17,694</t>
  </si>
  <si>
    <t>99</t>
  </si>
  <si>
    <t>625251407</t>
  </si>
  <si>
    <t>Kontaktný zatepľovací systém hr. 150 mm - riešenie pre sokel (XPS), zatĺkacie kotvy</t>
  </si>
  <si>
    <t>1626439066</t>
  </si>
  <si>
    <t>"pohľad JZ</t>
  </si>
  <si>
    <t>9,60*0,25</t>
  </si>
  <si>
    <t>-(2,00+1,50)*0,25</t>
  </si>
  <si>
    <t>"nad strechou"6,15*0,25</t>
  </si>
  <si>
    <t>31,75*0,25</t>
  </si>
  <si>
    <t>"pohľad SV</t>
  </si>
  <si>
    <t>(5,90+5,30)*0,25</t>
  </si>
  <si>
    <t>(7,20-2,90)*0,25</t>
  </si>
  <si>
    <t>"pohľad JV</t>
  </si>
  <si>
    <t>(18,40+3,45)*0,25</t>
  </si>
  <si>
    <t>-(2,125+1,15+3,625+3,05)*0,25</t>
  </si>
  <si>
    <t>(6,25+12,25)*0,25</t>
  </si>
  <si>
    <t>-(2,125+1,50+2,125+1,15+1,50*2)*0,25</t>
  </si>
  <si>
    <t>100</t>
  </si>
  <si>
    <t>625251422R</t>
  </si>
  <si>
    <t>Kontaktný zatepľovací systém ostenia hr. 40 mm - riešenie pre sokel (XPS)</t>
  </si>
  <si>
    <t>-2091780384</t>
  </si>
  <si>
    <t>"ostenie dverí a stien v sokli v. 0,25 m</t>
  </si>
  <si>
    <t>"pohľad JZ"0,25*0,12*4</t>
  </si>
  <si>
    <t>"pohľad SV"0,25*0,12*2</t>
  </si>
  <si>
    <t>"pohľad JV"0,25*0,12*20</t>
  </si>
  <si>
    <t>101</t>
  </si>
  <si>
    <t>625251488R</t>
  </si>
  <si>
    <t>Kontaktný zatepľovací systém vonkajších podhľadov hr. 300 mm - minerálne riešenie, skrutkovacie kotvy</t>
  </si>
  <si>
    <t>-65618103</t>
  </si>
  <si>
    <t>""OP2 vedľa mč 120</t>
  </si>
  <si>
    <t>2,50*12,25</t>
  </si>
  <si>
    <t>102</t>
  </si>
  <si>
    <t>625251599</t>
  </si>
  <si>
    <t>Kontaktný zatepľovací systém hr. 150 mm  - minerálne riešenie, zatĺkacie kotvy</t>
  </si>
  <si>
    <t>1641344580</t>
  </si>
  <si>
    <t>"v.fasády bez sokla v. 250 mm 3,575+0,02-0,25=3,345</t>
  </si>
  <si>
    <t>9,60*3,345</t>
  </si>
  <si>
    <t>-(1,50+3,00)*(2,50-0,25)</t>
  </si>
  <si>
    <t>"nad strechou</t>
  </si>
  <si>
    <t>"výška bez sokla XPS v. 25 cm 3,575+0,25=3,825 m</t>
  </si>
  <si>
    <t>6,15*(6,70-3,825)</t>
  </si>
  <si>
    <t>"pohľad SZ premenná výška</t>
  </si>
  <si>
    <t>17,95*(3,345+2,375)/2</t>
  </si>
  <si>
    <t>13,80*(5,50+4,365)/2</t>
  </si>
  <si>
    <t>-(2,75+2,125+1,50+2,125+1,50+1,05)*0,80</t>
  </si>
  <si>
    <t>"pohľad SV dl. 18,40 m</t>
  </si>
  <si>
    <t>5,90*(3,425+4,365)/2</t>
  </si>
  <si>
    <t>7,20*3,425</t>
  </si>
  <si>
    <t>5,30*(3,425+3,725)/2</t>
  </si>
  <si>
    <t>-(3,05*2,55+2,90*2,30+2,75*0,80+1,50*2,55)</t>
  </si>
  <si>
    <t>"v 3,575+0,02-0,25=3,345 m</t>
  </si>
  <si>
    <t>(18,40+3,450)*3,345</t>
  </si>
  <si>
    <t>-(2,125+1,15+3,625+3,05)*(2,50-0,25)</t>
  </si>
  <si>
    <t>"časť od schodiska"6,70+0,02-0,25=6,47 m</t>
  </si>
  <si>
    <t>(6,25+0,45)*6,47</t>
  </si>
  <si>
    <t>-(2,125+1,50)*(2,50-0,25)</t>
  </si>
  <si>
    <t>-2,125*1,65</t>
  </si>
  <si>
    <t>12,25*6,47</t>
  </si>
  <si>
    <t>-(2,125+1,15+1,50*2)*(2,50-0,25)</t>
  </si>
  <si>
    <t>-(2,125*1,65+3,10*2,425)</t>
  </si>
  <si>
    <t>43,20-1,50*2,55</t>
  </si>
  <si>
    <t>103</t>
  </si>
  <si>
    <t>625251613</t>
  </si>
  <si>
    <t>Kontaktný zatepľovací systém ostenia hr. 40 mm - minerálne riešenie</t>
  </si>
  <si>
    <t>-1485251994</t>
  </si>
  <si>
    <t>(3,00+2,25*2)*0,12</t>
  </si>
  <si>
    <t>(1,50+2,25*2)*0,12</t>
  </si>
  <si>
    <t>(2,75+0,80*2)*0,12</t>
  </si>
  <si>
    <t>(2,125+0,80*2)*0,12*3</t>
  </si>
  <si>
    <t>(1,50+0,80*2)*0,12*2</t>
  </si>
  <si>
    <t>(1,05+0,80*2)*0,12</t>
  </si>
  <si>
    <t>(2,125+2,25*2)*0,12*2</t>
  </si>
  <si>
    <t>(1,15+2,25*2)*0,12</t>
  </si>
  <si>
    <t>(3,625+2,25*2)*0,12</t>
  </si>
  <si>
    <t>(3,05+2,25*2)*0,12</t>
  </si>
  <si>
    <t>2,25*10*0,12</t>
  </si>
  <si>
    <t>(2,125+1,65*2)*0,12*2</t>
  </si>
  <si>
    <t>(3,10+2,425*2)*0,12</t>
  </si>
  <si>
    <t>(1,50+2,55*2)*0,12*2</t>
  </si>
  <si>
    <t>(2,90+2,55*2)*0,12</t>
  </si>
  <si>
    <t>(3,05+2,55*2)*0,12</t>
  </si>
  <si>
    <t>104</t>
  </si>
  <si>
    <t>627452145</t>
  </si>
  <si>
    <t>Škárovanie maltou MC (400 kg cem./m3) zvislé aj vodorovné, medzi prefabrik. dielcami</t>
  </si>
  <si>
    <t>-200430495</t>
  </si>
  <si>
    <t>"stropné panely nad stropom prízemia</t>
  </si>
  <si>
    <t>8,70*16</t>
  </si>
  <si>
    <t>"stropné panely nad stropom poschodia</t>
  </si>
  <si>
    <t>5,25*5</t>
  </si>
  <si>
    <t>105</t>
  </si>
  <si>
    <t>631312661</t>
  </si>
  <si>
    <t>Mazanina z betónu prostého (m3) tr. C 20/25-XC1 hr.nad 50 do 80 mm</t>
  </si>
  <si>
    <t>254542778</t>
  </si>
  <si>
    <t>"P1k,P1mk, P3m"(235,54+22,58)*0,05</t>
  </si>
  <si>
    <t>"P3"6,65*0,062</t>
  </si>
  <si>
    <t>"P3m"18,76*0,060</t>
  </si>
  <si>
    <t>"P4k,P4mk"(142,53+14,92)*0,053</t>
  </si>
  <si>
    <t>106</t>
  </si>
  <si>
    <t>631362021</t>
  </si>
  <si>
    <t>Výstuž mazanín z betónov (z kameniva) a z ľahkých betónov zo zváraných sietí z drôtov typu KARI</t>
  </si>
  <si>
    <t>212529601</t>
  </si>
  <si>
    <t>"KARI KH-20 150/150-6/6 hmotnosť 3,03kg/m2</t>
  </si>
  <si>
    <t>"P1k,P1mk, P3m"(235,54+22,58+18,76)*3,03/1000*1,20</t>
  </si>
  <si>
    <t>"P3"6,65*3,03/1000*1,20</t>
  </si>
  <si>
    <t>"P4k,P4mk"(142,53+14,92)*3,03/1000*1,20</t>
  </si>
  <si>
    <t>107</t>
  </si>
  <si>
    <t>631571010</t>
  </si>
  <si>
    <t>Násyp z kameniva ťaženého 16-32 na plochých strechách vodorovný alebo v spáde, s utlačením  urovnaním povrchu</t>
  </si>
  <si>
    <t>1119063485</t>
  </si>
  <si>
    <t>"S1</t>
  </si>
  <si>
    <t>"zaťažovacia vrstva strechy hr. 5 cm</t>
  </si>
  <si>
    <t>"nad prízemím</t>
  </si>
  <si>
    <t>"V"(17,70*8,90)*0,05</t>
  </si>
  <si>
    <t>"nad poschodím</t>
  </si>
  <si>
    <t>"V"(8,90*17,70+5,45*4,35)*0,05</t>
  </si>
  <si>
    <t>108</t>
  </si>
  <si>
    <t>632458501</t>
  </si>
  <si>
    <t>Cementová samonivelizačná stierka vrátane penetrarčného náteru hr. 3 mm</t>
  </si>
  <si>
    <t>-369283033</t>
  </si>
  <si>
    <t>"pod PVC podlahovinu</t>
  </si>
  <si>
    <t>"P1k"235,54</t>
  </si>
  <si>
    <t>"P1mk"22,58</t>
  </si>
  <si>
    <t>"P4k"142,53</t>
  </si>
  <si>
    <t>"P4mk"14,92</t>
  </si>
  <si>
    <t>109</t>
  </si>
  <si>
    <t>632458503</t>
  </si>
  <si>
    <t xml:space="preserve">Cementová samonivelizačná stierka vrátane penetračného náteru hr. 5 mm </t>
  </si>
  <si>
    <t>1710899794</t>
  </si>
  <si>
    <t>"P2 schodiskové stupne a medzipodesty</t>
  </si>
  <si>
    <t xml:space="preserve">"medzipodesty"1,575*1,25*2 </t>
  </si>
  <si>
    <t>"stupne"1,25*(0,30+0,15375)*20</t>
  </si>
  <si>
    <t>110</t>
  </si>
  <si>
    <t>632921913.1</t>
  </si>
  <si>
    <t>Dlažba z betónových dlaždíc 500x500x60 mm do piesku hr.50 mm /P5/</t>
  </si>
  <si>
    <t>-1399258253</t>
  </si>
  <si>
    <t>"P5 m.č.121,213"26,35+25,22=51,57 m2</t>
  </si>
  <si>
    <t>"51,57/rozteč 0,70 m =74 m</t>
  </si>
  <si>
    <t>74*0,50</t>
  </si>
  <si>
    <t>111</t>
  </si>
  <si>
    <t>642944121</t>
  </si>
  <si>
    <t>Dodatočná montáž oceľovej dverovej zárubne, plochy otvoru do 2,5 m2</t>
  </si>
  <si>
    <t>1597743570</t>
  </si>
  <si>
    <t>"k pol.22"1</t>
  </si>
  <si>
    <t>112</t>
  </si>
  <si>
    <t>553310001400</t>
  </si>
  <si>
    <t xml:space="preserve">Pol.22 Zárubeň 900/1970 PO EW 30 /npr. HSE/ ceľová hranatá do muriva zo žiarovo pozink.plechu  hr. 1,5 mm, /P/ s poldrážkou pre tesnenie,ostenie 100 mm, s podlahovým zapustením, vrátane náteru farbou ALKYTON kováčska čierna farba  </t>
  </si>
  <si>
    <t>862442151</t>
  </si>
  <si>
    <t>113</t>
  </si>
  <si>
    <t>648991113</t>
  </si>
  <si>
    <t>Osadenie parapetných dosiek z plastických a poloplast., hmôt, š. nad 200 mm</t>
  </si>
  <si>
    <t>1579637388</t>
  </si>
  <si>
    <t>"pol. 08 vnútorný parapet v chodbe m.č.108 a 205 dl.1,05 m"2*1,05</t>
  </si>
  <si>
    <t>"pol. 09 vnútorný parapet iba v kuchyni mč 103"2,125*1</t>
  </si>
  <si>
    <t>"pol.10" 1,50*2</t>
  </si>
  <si>
    <t>"pol.11" 1,05*1</t>
  </si>
  <si>
    <t>"pol.12" 2,125*2</t>
  </si>
  <si>
    <t>114</t>
  </si>
  <si>
    <t>611560000400</t>
  </si>
  <si>
    <t>Parapetná doska plastová, šírka 300 mm, komôrková vnútorná, RAL 7016 s koncovkami</t>
  </si>
  <si>
    <t>734337690</t>
  </si>
  <si>
    <t>Rúrové vedenie</t>
  </si>
  <si>
    <t>115</t>
  </si>
  <si>
    <t>894810000R</t>
  </si>
  <si>
    <t>D+M plastovej kontrolnej a čistiacej šachty DN 300 mm s plastovým poklopom a šachtovým dnom pre zaústenie flexodrenážnych rúr DN 100 mm, v. 1,30 m</t>
  </si>
  <si>
    <t>309993035</t>
  </si>
  <si>
    <t>116</t>
  </si>
  <si>
    <t>894810001R</t>
  </si>
  <si>
    <t>D+M plastovej kontrolnej a čistiacej šachty DN 300 mm s plastovým poklopom a šachtovým dnom pre zaústenie flexodrenážnych rúr DN 100 mm, v. 3,00 m</t>
  </si>
  <si>
    <t>-314057100</t>
  </si>
  <si>
    <t>117</t>
  </si>
  <si>
    <t>894810002R</t>
  </si>
  <si>
    <t>D+M plastovej kontrolnej a čistiacej šachty DN 300 mm s plastovým poklopom a šachtovým dnom pre zaústenie flexodrenážnych rúr DN 100 mm, v. 3,60 m</t>
  </si>
  <si>
    <t>-1319940674</t>
  </si>
  <si>
    <t>Ostatné konštrukcie a práce-búranie</t>
  </si>
  <si>
    <t>118</t>
  </si>
  <si>
    <t>916561112</t>
  </si>
  <si>
    <t>Osadenie záhonového alebo parkového obrubníka betón., do lôžka z bet. pros. tr. C 16/20 s bočnou oporou</t>
  </si>
  <si>
    <t>1780967673</t>
  </si>
  <si>
    <t>"k podlahe chodníkov P6</t>
  </si>
  <si>
    <t>18,40+6,25-2,50+5,25</t>
  </si>
  <si>
    <t>"k podlahe pod smetné koše</t>
  </si>
  <si>
    <t>1,45*2</t>
  </si>
  <si>
    <t>119</t>
  </si>
  <si>
    <t>592170001800</t>
  </si>
  <si>
    <t>Obrubník parkový, lxšxv 1000x50x200 mm, sivá</t>
  </si>
  <si>
    <t>821838820</t>
  </si>
  <si>
    <t>30,3*1,01 'Přepočítané koeficientom množstva</t>
  </si>
  <si>
    <t>120</t>
  </si>
  <si>
    <t>918101112</t>
  </si>
  <si>
    <t>Lôžko pod obrubníky, krajníky alebo obruby z dlažobných kociek z betónu prostého tr. C 16/20</t>
  </si>
  <si>
    <t>1794872549</t>
  </si>
  <si>
    <t>30,30*0,25*0,20</t>
  </si>
  <si>
    <t>121</t>
  </si>
  <si>
    <t>941941031</t>
  </si>
  <si>
    <t>Montáž lešenia ľahkého pracovného radového s podlahami šírky od 0,80 do 1,00 m, výšky do 10 m</t>
  </si>
  <si>
    <t>-1778313642</t>
  </si>
  <si>
    <t>(9,60+1,00*2)*3,60</t>
  </si>
  <si>
    <t>17,95*(3,60+2,65)/2</t>
  </si>
  <si>
    <t>13,80*(5,75+4,615)/2</t>
  </si>
  <si>
    <t>7,20*3,675</t>
  </si>
  <si>
    <t>(5,90+1,00)*(4,615+3,675)/2</t>
  </si>
  <si>
    <t>(5,30+1,00)*(3,975+3,675)/2</t>
  </si>
  <si>
    <t>(18,40+3,45)*3,60</t>
  </si>
  <si>
    <t>(6,25+12,25)*6,70</t>
  </si>
  <si>
    <t>(9,425+1,00)*(3,975+5,05)/2</t>
  </si>
  <si>
    <t>122</t>
  </si>
  <si>
    <t>941941191</t>
  </si>
  <si>
    <t>Príplatok za prvý a každý ďalší i začatý mesiac použitia lešenia ľahkého pracovného radového s podlahami šírky od 0,80 do 1,00 m, výšky do 10 m</t>
  </si>
  <si>
    <t>-2013720883</t>
  </si>
  <si>
    <t>123</t>
  </si>
  <si>
    <t>941941831</t>
  </si>
  <si>
    <t>Demontáž lešenia ľahkého pracovného radového s podlahami šírky nad 0,80 do 1,00 m, výšky do 10 m</t>
  </si>
  <si>
    <t>-1376294767</t>
  </si>
  <si>
    <t>124</t>
  </si>
  <si>
    <t>941955001</t>
  </si>
  <si>
    <t>Lešenie ľahké pracovné pomocné, s výškou lešeňovej podlahy do 1,20 m</t>
  </si>
  <si>
    <t>-1052196709</t>
  </si>
  <si>
    <t>"k zatepleniu podhľadu OP2</t>
  </si>
  <si>
    <t>12,25*2,50</t>
  </si>
  <si>
    <t>125</t>
  </si>
  <si>
    <t>943944121</t>
  </si>
  <si>
    <t>Montáž lešenia priestorového ťažkého pracovného alebo podperného bez podláh do výšky 20 m pri zaťažení do 3 kPa</t>
  </si>
  <si>
    <t>2092813785</t>
  </si>
  <si>
    <t>"schodisko</t>
  </si>
  <si>
    <t>4,05*5,25*5,875</t>
  </si>
  <si>
    <t>126</t>
  </si>
  <si>
    <t>943944291</t>
  </si>
  <si>
    <t>Príplatok za prvý a každý ďalší i začatý mesiac použitia lešenia priestorového ťažkého prac. alebo podperného výšky nad 20 do 40 m, zaťaženia do 3 kPa</t>
  </si>
  <si>
    <t>738725998</t>
  </si>
  <si>
    <t>127</t>
  </si>
  <si>
    <t>943944821</t>
  </si>
  <si>
    <t>Demontáž lešenia priestorového ťažkého pracovného alebo podperného bez podláh do výšky 20 m pri zaťažení do 3 kPa</t>
  </si>
  <si>
    <t>-1901645528</t>
  </si>
  <si>
    <t>128</t>
  </si>
  <si>
    <t>943955021</t>
  </si>
  <si>
    <t>Montáž lešeňovej podlahy s priečnikmi alebo pozdĺžnikmi výšky do do 10 m</t>
  </si>
  <si>
    <t>-986935884</t>
  </si>
  <si>
    <t>5,25*4,05*2</t>
  </si>
  <si>
    <t>129</t>
  </si>
  <si>
    <t>943955191</t>
  </si>
  <si>
    <t>Príplatok za prvý a každý i začatý mesiac použitia lešeňovej podlahy pre všetky výšky do 40 m</t>
  </si>
  <si>
    <t>-1144837973</t>
  </si>
  <si>
    <t>130</t>
  </si>
  <si>
    <t>943955821</t>
  </si>
  <si>
    <t>Demontáž lešeňovej podlahy s priečnikmi alebo pozdľžnikmi výšky do 10 m</t>
  </si>
  <si>
    <t>1252407175</t>
  </si>
  <si>
    <t>131</t>
  </si>
  <si>
    <t>952901111</t>
  </si>
  <si>
    <t>Vyčistenie budov pri výške podlaží do 4m</t>
  </si>
  <si>
    <t>2131291686</t>
  </si>
  <si>
    <t>5,80+27,88+18,86+3,75+21,37+6,72+7,26+15,08+10,46*2+23,51+12,12+10,31+11,06+6,65+18,76+3,95+20,02+4,65+55,17</t>
  </si>
  <si>
    <t>7,15+6,68+22,58+22,77+8,97+22,57+10,47+10,47+6,94+8,03+22,84+7,98</t>
  </si>
  <si>
    <t>132</t>
  </si>
  <si>
    <t>953945111</t>
  </si>
  <si>
    <t>Rohová lišta hliníková</t>
  </si>
  <si>
    <t>-508505044</t>
  </si>
  <si>
    <t xml:space="preserve">"okná a dvere </t>
  </si>
  <si>
    <t>"01i" 2,50*4+1,15</t>
  </si>
  <si>
    <t>"02i" (2,125+2,50*2)*1</t>
  </si>
  <si>
    <t>"03i" (3,625+2,50*2)*1</t>
  </si>
  <si>
    <t>"04" 2,50*4+2,125</t>
  </si>
  <si>
    <t>"05" 2,50*2</t>
  </si>
  <si>
    <t>"06"(3,05+2,50*2)*1</t>
  </si>
  <si>
    <t>"6*"2,55*2</t>
  </si>
  <si>
    <t>"7"2,50*8</t>
  </si>
  <si>
    <t>"07*" 2,35*4</t>
  </si>
  <si>
    <t>"08"0,80*4</t>
  </si>
  <si>
    <t>"09"0,80*6</t>
  </si>
  <si>
    <t>"10"0,80*4</t>
  </si>
  <si>
    <t>"11" 0,80*2</t>
  </si>
  <si>
    <t>"12"1,65*4</t>
  </si>
  <si>
    <t>"13"2,35*2</t>
  </si>
  <si>
    <t>"14i"2,55*2</t>
  </si>
  <si>
    <t>"zvislé rohy RD</t>
  </si>
  <si>
    <t>(3,575+0,02)*3</t>
  </si>
  <si>
    <t>(6,70-3,575)*2</t>
  </si>
  <si>
    <t>6,70-2,085</t>
  </si>
  <si>
    <t>6,70-2,725</t>
  </si>
  <si>
    <t>6,70-1,65</t>
  </si>
  <si>
    <t>133</t>
  </si>
  <si>
    <t>953995115</t>
  </si>
  <si>
    <t>Nadokenná lišta s odkvapovým nosom (PVC)</t>
  </si>
  <si>
    <t>2062514741</t>
  </si>
  <si>
    <t>"nadokenná lišta pri oknách mimo prestrešenia</t>
  </si>
  <si>
    <t>"05" 3,00*1</t>
  </si>
  <si>
    <t>"06*"3,05*1</t>
  </si>
  <si>
    <t>"07" 1,50*2</t>
  </si>
  <si>
    <t>"07*" 1,50*2</t>
  </si>
  <si>
    <t>"08"2,75*2</t>
  </si>
  <si>
    <t>"09" 2,125*3</t>
  </si>
  <si>
    <t>"10"1,50*2</t>
  </si>
  <si>
    <t>"11" 1,05*1</t>
  </si>
  <si>
    <t>"12"2,125*2</t>
  </si>
  <si>
    <t>"13"3,10*1</t>
  </si>
  <si>
    <t>"14i"2,90*1</t>
  </si>
  <si>
    <t>"rez 4-4 OP2"12,25</t>
  </si>
  <si>
    <t>134</t>
  </si>
  <si>
    <t>953995184</t>
  </si>
  <si>
    <t>Okenný a dverový dilatačný profil (plastový)</t>
  </si>
  <si>
    <t>-756443483</t>
  </si>
  <si>
    <t>"01i" (1,15+2,50*2)*2</t>
  </si>
  <si>
    <t>"04" (2,125+2,50*2)*2</t>
  </si>
  <si>
    <t>"05" (3,00+2,50*2)*1</t>
  </si>
  <si>
    <t>"06*"(3,05+2,55*2)*1</t>
  </si>
  <si>
    <t>"07,07*" (1,50+2,50*2)*6</t>
  </si>
  <si>
    <t>"08" (2,75+0,80*2)*2</t>
  </si>
  <si>
    <t>"09"( 2,125+0,80*2)*3</t>
  </si>
  <si>
    <t>"10" (1,50+0,80*2)*2</t>
  </si>
  <si>
    <t>"11" (1,05+0,80*2)*1</t>
  </si>
  <si>
    <t>"12"(2,125+1,65*2)*2</t>
  </si>
  <si>
    <t>"13"(3,10+2,35*2)*1</t>
  </si>
  <si>
    <t>"14i"(2,90+2,55*2)*1</t>
  </si>
  <si>
    <t>135</t>
  </si>
  <si>
    <t>953996121</t>
  </si>
  <si>
    <t>PCI okenný APU profil s integrovanou tkaninou</t>
  </si>
  <si>
    <t>1466466676</t>
  </si>
  <si>
    <t>"15 v interiéri" (1,15+2,75*2)*2</t>
  </si>
  <si>
    <t>"16i v interiéri"(1,15+2,55*2)*2</t>
  </si>
  <si>
    <t>136</t>
  </si>
  <si>
    <t>971042241R</t>
  </si>
  <si>
    <t xml:space="preserve">Vybúranie otvorov v betónových stenách a stropoch - prierazy v zákl.pásoch stenách a stropoch </t>
  </si>
  <si>
    <t>1827490591</t>
  </si>
  <si>
    <t>137</t>
  </si>
  <si>
    <t>972054111</t>
  </si>
  <si>
    <t>Vybúranie otvoru v stropoch a klenbách železob. plochy do 0,0225 m2, hr. do 120 mm,  -0,00500t</t>
  </si>
  <si>
    <t>594302041</t>
  </si>
  <si>
    <t>"otvory v stropných paneloch LHD na doliatie dutiny betónom pre osadenie OS2 do stropných panelov</t>
  </si>
  <si>
    <t>"pre OS2"11</t>
  </si>
  <si>
    <t>"pre OS2"12</t>
  </si>
  <si>
    <t>"pre OS1"3</t>
  </si>
  <si>
    <t>Presun hmôt HSV</t>
  </si>
  <si>
    <t>138</t>
  </si>
  <si>
    <t>998011002</t>
  </si>
  <si>
    <t>Presun hmôt pre budovy (801, 803, 812), zvislá konštr. z tehál, tvárnic, z kovu výšky do 12 m</t>
  </si>
  <si>
    <t>-1262967940</t>
  </si>
  <si>
    <t>PSV</t>
  </si>
  <si>
    <t>Práce a dodávky PSV</t>
  </si>
  <si>
    <t>711</t>
  </si>
  <si>
    <t>Izolácie proti vode a vlhkosti</t>
  </si>
  <si>
    <t>139</t>
  </si>
  <si>
    <t>711113131</t>
  </si>
  <si>
    <t>Izolácie proti zemnej vlhkosti a povrchovej vode hr. 2 mm na ploche vodorovnej</t>
  </si>
  <si>
    <t>1564168247</t>
  </si>
  <si>
    <t>"P3m, mč116"18,76</t>
  </si>
  <si>
    <t>140</t>
  </si>
  <si>
    <t>711113141</t>
  </si>
  <si>
    <t>Izolácia proti zemnej vlhkosti a povrchovej vodeI 2K hr. 2 mm na ploche zvislej</t>
  </si>
  <si>
    <t>-282146492</t>
  </si>
  <si>
    <t>((3,025+6,20)*2-0,90)*0,15</t>
  </si>
  <si>
    <t>141</t>
  </si>
  <si>
    <t>711131102</t>
  </si>
  <si>
    <t>Zhotovenie geotextílie alebo tkaniny na plochu vodorovnú</t>
  </si>
  <si>
    <t>925915218</t>
  </si>
  <si>
    <t xml:space="preserve">"obojstranne </t>
  </si>
  <si>
    <t>9,30*(17,20+0,60*2-0,15*2)*2</t>
  </si>
  <si>
    <t>(0,15*2+3,05+2,00+1,20)*(0,45+1,20+0,10+2,65+0,10+0,95+0,40)*2</t>
  </si>
  <si>
    <t>(0,60-0,15+5,75+0,60)*(17,30+0,40*2)*2</t>
  </si>
  <si>
    <t>142</t>
  </si>
  <si>
    <t>711132102</t>
  </si>
  <si>
    <t>Zhotovenie geotextílie alebo tkaniny na plochu zvislú</t>
  </si>
  <si>
    <t>986190969</t>
  </si>
  <si>
    <t>"výmera ako izolácia zvisle"183,825*2</t>
  </si>
  <si>
    <t>143</t>
  </si>
  <si>
    <t>693110001200</t>
  </si>
  <si>
    <t>Geotextília PP 300 obojstranne</t>
  </si>
  <si>
    <t>1924717412</t>
  </si>
  <si>
    <t>"V"659,455*1,15</t>
  </si>
  <si>
    <t>"Z"367,65*1,20</t>
  </si>
  <si>
    <t>144</t>
  </si>
  <si>
    <t>711142101</t>
  </si>
  <si>
    <t>Izolácia proti zemnej vlhkosti s protiradonovou odolnosťou napr. FONDALINE S šírka 2 m zvislá /drenáž/</t>
  </si>
  <si>
    <t>1980705365</t>
  </si>
  <si>
    <t>9,60*(0,30+1,10)</t>
  </si>
  <si>
    <t>6,60*((0,30+1,10)+(0,30+1,45))/2</t>
  </si>
  <si>
    <t>6,50*((0,30+1,45)+(0,30+1,85))/2</t>
  </si>
  <si>
    <t>(4,70+0,60+6,25+0,60+5,75+0,90)*((0,30+1,85)+(0,30+2,985))/2</t>
  </si>
  <si>
    <t>6,00*((0,30+2,985)+(0,30+3,925))/2</t>
  </si>
  <si>
    <t>7,30*(0,30+3,925)</t>
  </si>
  <si>
    <t>5,40*((0,30+3,925)+(0,30+3,625))/2</t>
  </si>
  <si>
    <t>7,25*((0,30+3,625)+(0,30+2,55))/2</t>
  </si>
  <si>
    <t>2,45*(0,30+2,95)</t>
  </si>
  <si>
    <t>145</t>
  </si>
  <si>
    <t>711142102</t>
  </si>
  <si>
    <t>D+M ukončovacia lišta k nopovej fólii</t>
  </si>
  <si>
    <t>-1436947074</t>
  </si>
  <si>
    <t>"pohľad JZ,SZ,SV,JV"(9,60+31,75+18,40+9,425)*1,10</t>
  </si>
  <si>
    <t>146</t>
  </si>
  <si>
    <t>711471051</t>
  </si>
  <si>
    <t>Zhotovenie izolácie proti tlakovej vode PVC fóliou položenou voľne na vodorovnej ploche so zvarením spoju</t>
  </si>
  <si>
    <t>351619181</t>
  </si>
  <si>
    <t>"vodorovne na podkladný betón</t>
  </si>
  <si>
    <t>9,30*(17,20+0,60*2-0,15*2)</t>
  </si>
  <si>
    <t>(0,15*2+3,05+2,00+1,20)*(0,45+1,20+0,10+2,65+0,10+0,95+0,40)</t>
  </si>
  <si>
    <t>(0,60-0,15+5,75+0,60)*(17,30+0,40*2)</t>
  </si>
  <si>
    <t>147</t>
  </si>
  <si>
    <t>711472051</t>
  </si>
  <si>
    <t>Zhotovenie izolácie proti tlakovej vode PVC fóliou položenou voľne na ploche zvislej so zvarením spoju</t>
  </si>
  <si>
    <t>2077684318</t>
  </si>
  <si>
    <t>"výška izolácie 25 cm nad upravený terén</t>
  </si>
  <si>
    <t>"od kóty -0,825 po kótu +0,250 t.j. 1,075m</t>
  </si>
  <si>
    <t>9,30*1,075</t>
  </si>
  <si>
    <t>"arch. rez 1-1 v. izolácie 1,40 m</t>
  </si>
  <si>
    <t>(6,60-0,15)*(1,075+1,40)/2</t>
  </si>
  <si>
    <t>6,50*(1,40+1,775)/2</t>
  </si>
  <si>
    <t>"od koty -0,175 po kótu+1,20 t j 1,375 m</t>
  </si>
  <si>
    <t>"od koty -0,175 po kótu+2,335 t j 2,51 m</t>
  </si>
  <si>
    <t>(4,70+0,60+6,25+0,60+5,75+0,60)*(1,375+2,51)/2</t>
  </si>
  <si>
    <t>"pohľad SV dl. 5,70+7,20+5,20=18,10 m</t>
  </si>
  <si>
    <t>5,70*(2,51+3,45)/2</t>
  </si>
  <si>
    <t>7,20*(3,025+0,25+0,175)</t>
  </si>
  <si>
    <t>5,20*(3,45+3,15)/2</t>
  </si>
  <si>
    <t>"rez 1-1" 0,825+0,25= 1,075 m</t>
  </si>
  <si>
    <t>(17,50+3,45+6,25+0,15*2+0,15+0,40+3,95+2,00+3,20+1,60+0,75+0,50-0,20)*1,075</t>
  </si>
  <si>
    <t>(5,75+0,60+0,45)*(2,075+3,15)/2</t>
  </si>
  <si>
    <t>148</t>
  </si>
  <si>
    <t>283220000300</t>
  </si>
  <si>
    <t>Hydroizolačná fólia PVC hr. 1,5 mm, izolácia základov proti zemnej vlhkosti, tlakovej vode, radónu, hnedá</t>
  </si>
  <si>
    <t>-792026547</t>
  </si>
  <si>
    <t>"V"329,728*1,15</t>
  </si>
  <si>
    <t>"Z"183,825*1,20</t>
  </si>
  <si>
    <t>149</t>
  </si>
  <si>
    <t>998711202</t>
  </si>
  <si>
    <t>Presun hmôt pre izoláciu proti vode v objektoch výšky nad 6 do 12 m</t>
  </si>
  <si>
    <t>%</t>
  </si>
  <si>
    <t>-1344576463</t>
  </si>
  <si>
    <t>712</t>
  </si>
  <si>
    <t>Izolácie striech, povlakové krytiny</t>
  </si>
  <si>
    <t>150</t>
  </si>
  <si>
    <t>712331101</t>
  </si>
  <si>
    <t>Zhotovenie povlak. krytiny striech plochých do 10° pásmi na sucho z tkaniny</t>
  </si>
  <si>
    <t>-48313841</t>
  </si>
  <si>
    <t>"strecha S1</t>
  </si>
  <si>
    <t>"V"17,70*8,90</t>
  </si>
  <si>
    <t xml:space="preserve">"Z vytiahnutie </t>
  </si>
  <si>
    <t>(17,70+8,90)*2*0,10</t>
  </si>
  <si>
    <t>"V"8,90*17,70+5,45*4,35</t>
  </si>
  <si>
    <t>(13,25+17,70)*2*0,10</t>
  </si>
  <si>
    <t>151</t>
  </si>
  <si>
    <t>693110001200.1</t>
  </si>
  <si>
    <t>Geotextília PP 300</t>
  </si>
  <si>
    <t>-508243493</t>
  </si>
  <si>
    <t>350,278*1,15</t>
  </si>
  <si>
    <t>152</t>
  </si>
  <si>
    <t>712341559</t>
  </si>
  <si>
    <t>Zhotovenie povlak. krytiny striech plochých do 10° pásmi pritav. v mieste prekrytia, modifikované pásy</t>
  </si>
  <si>
    <t>2091014952</t>
  </si>
  <si>
    <t>17,80*9,00</t>
  </si>
  <si>
    <t>"vytiahnutie na atiku</t>
  </si>
  <si>
    <t>(17,80+9,00)*2*0,50</t>
  </si>
  <si>
    <t>17,80*9,00+5,55*(13,35-9,00)</t>
  </si>
  <si>
    <t>(17,80+13,35)*2*0,50</t>
  </si>
  <si>
    <t>153</t>
  </si>
  <si>
    <t>628310001000</t>
  </si>
  <si>
    <t>Pás ťažký asfaltový SBS modifikované pásy - parozábrana</t>
  </si>
  <si>
    <t>-23003259</t>
  </si>
  <si>
    <t>402,493*1,15</t>
  </si>
  <si>
    <t>154</t>
  </si>
  <si>
    <t>712370050</t>
  </si>
  <si>
    <t>Zhotovenie povlakovej krytiny striech plochých do 10°PVC-P fóliou položenou voľne so zvarením spoju</t>
  </si>
  <si>
    <t>-604318634</t>
  </si>
  <si>
    <t>"Z vytiahnutie na atiku</t>
  </si>
  <si>
    <t>(17,70+8,90)*2*(0,20+0,35)</t>
  </si>
  <si>
    <t>(13,25+17,70)*2*(0,20+0,35)</t>
  </si>
  <si>
    <t>155</t>
  </si>
  <si>
    <t>283220002000</t>
  </si>
  <si>
    <t>Hydroizolačná fólia na báze PVC-P  hr. 1,5 mm s ochranou proti UV      žiareniu</t>
  </si>
  <si>
    <t>725958561</t>
  </si>
  <si>
    <t>402,073*1,15</t>
  </si>
  <si>
    <t>156</t>
  </si>
  <si>
    <t>712973231</t>
  </si>
  <si>
    <t>Detaily k PVC-P fóliam zaizolovanie kruhového prestupu 51 – 100 mm</t>
  </si>
  <si>
    <t>-779455252</t>
  </si>
  <si>
    <t>157</t>
  </si>
  <si>
    <t>-1709243655</t>
  </si>
  <si>
    <t>10*0,115</t>
  </si>
  <si>
    <t>158</t>
  </si>
  <si>
    <t>712973232</t>
  </si>
  <si>
    <t>Detaily k PVC-P fóliam zaizolovanie oceľ. stĺpikov 120/120 a 100/100 oc. konštrukcie</t>
  </si>
  <si>
    <t>1464880963</t>
  </si>
  <si>
    <t>159</t>
  </si>
  <si>
    <t>283220001200</t>
  </si>
  <si>
    <t>Hydroizolačná fólia PVC-P hr. 2 mm</t>
  </si>
  <si>
    <t>2089013461</t>
  </si>
  <si>
    <t>26*0,285 'Přepočítané koeficientom množstva</t>
  </si>
  <si>
    <t>160</t>
  </si>
  <si>
    <t>712973245</t>
  </si>
  <si>
    <t>Zhotovenie flekov v rohoch na povlakovej krytine z PVC-P fólie</t>
  </si>
  <si>
    <t>-268466615</t>
  </si>
  <si>
    <t>161</t>
  </si>
  <si>
    <t>283220001200.1</t>
  </si>
  <si>
    <t>Hydroizolačná fólia  804, hr. 2 mm, š. 1,2 m, izolácia balkónov, strešných detailov, farba sivá</t>
  </si>
  <si>
    <t>1430903211</t>
  </si>
  <si>
    <t>11*0,04</t>
  </si>
  <si>
    <t>162</t>
  </si>
  <si>
    <t>712991030</t>
  </si>
  <si>
    <t>Montáž podkladnej konštrukcie z OSB dosiek na atike šírky 311 - 410 mm pod klampiarske konštrukcie</t>
  </si>
  <si>
    <t>-348519774</t>
  </si>
  <si>
    <t>163</t>
  </si>
  <si>
    <t>311690001000</t>
  </si>
  <si>
    <t>Rozperný nit d 6x30 mm do betónu, hliníkový</t>
  </si>
  <si>
    <t>-1887153033</t>
  </si>
  <si>
    <t>164</t>
  </si>
  <si>
    <t>607260000300</t>
  </si>
  <si>
    <t xml:space="preserve">Doska OSB 3 napr.Superfinish ECO nebrúsené hrxlxš 18x2500x1250 mm </t>
  </si>
  <si>
    <t>-304638992</t>
  </si>
  <si>
    <t>165</t>
  </si>
  <si>
    <t>998712202</t>
  </si>
  <si>
    <t>Presun hmôt pre izoláciu povlakovej krytiny v objektoch výšky nad 6 do 12 m</t>
  </si>
  <si>
    <t>1472596131</t>
  </si>
  <si>
    <t>713</t>
  </si>
  <si>
    <t>Izolácie tepelné</t>
  </si>
  <si>
    <t>166</t>
  </si>
  <si>
    <t>713120010</t>
  </si>
  <si>
    <t>Zakrývanie tepelnej izolácie podláh fóliou</t>
  </si>
  <si>
    <t>1638710775</t>
  </si>
  <si>
    <t>"P1k,P1mk, P3m"235,54+22,58+18,76</t>
  </si>
  <si>
    <t>"P3"6,65</t>
  </si>
  <si>
    <t>"P4k,P4mk"142,53+14,92</t>
  </si>
  <si>
    <t>167</t>
  </si>
  <si>
    <t>283230011400</t>
  </si>
  <si>
    <t>Krycia PE fólia hr. 0,2 mm</t>
  </si>
  <si>
    <t>1853068464</t>
  </si>
  <si>
    <t>440,98*1,15</t>
  </si>
  <si>
    <t>168</t>
  </si>
  <si>
    <t>713122111</t>
  </si>
  <si>
    <t>Montáž tepelnej izolácie podláh polystyrénom, kladeným voľne v jednej vrstve</t>
  </si>
  <si>
    <t>-401604744</t>
  </si>
  <si>
    <t>"grafitový EPS 100 hr. 80 mm</t>
  </si>
  <si>
    <t>"P1k,P1mk, P3m"235,54+22,58</t>
  </si>
  <si>
    <t>"grafitový EPS 100 hr. 100 mm</t>
  </si>
  <si>
    <t>"P3,P3m"6,65+18,76</t>
  </si>
  <si>
    <t>"EPS Floor 4000/4 hr. 30 mm</t>
  </si>
  <si>
    <t>169</t>
  </si>
  <si>
    <t>283720002700</t>
  </si>
  <si>
    <t>Doska EPS FLOOR 4000 hr. 30 mm, pre podlahy</t>
  </si>
  <si>
    <t>-318845903</t>
  </si>
  <si>
    <t>(142,53+14,92)*1,02</t>
  </si>
  <si>
    <t>170</t>
  </si>
  <si>
    <t>283760000900</t>
  </si>
  <si>
    <t>Doska EPS 100 hr. 80 mm, sivý penový polystyrén pre zateplenie podláh</t>
  </si>
  <si>
    <t>1183705398</t>
  </si>
  <si>
    <t>"P1k,P1mk, P3m"(235,54+22,58)*1,02</t>
  </si>
  <si>
    <t>171</t>
  </si>
  <si>
    <t>283760001000</t>
  </si>
  <si>
    <t>Doska EPS 100 hr. 100 mm, sivý penový polystyrén pre zateplenie podláh</t>
  </si>
  <si>
    <t>-14256360</t>
  </si>
  <si>
    <t>"P3,P3m"(6,65+18,76)*1,02</t>
  </si>
  <si>
    <t>172</t>
  </si>
  <si>
    <t>713132211</t>
  </si>
  <si>
    <t>Montáž tepelnej izolácie podzemných stien a základov xps celoplošným prilepením /OM1-OM3, ZP /</t>
  </si>
  <si>
    <t>500411776</t>
  </si>
  <si>
    <t>"lepenie XPS hr. 60 mm k oporným múrom</t>
  </si>
  <si>
    <t>9,56*(0,50+1,25)/2</t>
  </si>
  <si>
    <t>5,50*(1,25+2,25)/2</t>
  </si>
  <si>
    <t>5,12*(1,75+2,25)/2</t>
  </si>
  <si>
    <t>8,00*2,25</t>
  </si>
  <si>
    <t>6,76*(0,75+1,75)/2</t>
  </si>
  <si>
    <t>"lepenie XPS hr. 150 k základovým pásom</t>
  </si>
  <si>
    <t>"výmera ako zvislá izolácia PVC fóliou"183,825</t>
  </si>
  <si>
    <t>"odpočet plochy OM1,OM2,OM3"-54,68</t>
  </si>
  <si>
    <t>173</t>
  </si>
  <si>
    <t>283750008600</t>
  </si>
  <si>
    <t>Extrudovaný polystyrén XPS 1250x600 mm, hr. 60 mm</t>
  </si>
  <si>
    <t>-813829846</t>
  </si>
  <si>
    <t>54,68*1,02</t>
  </si>
  <si>
    <t>174</t>
  </si>
  <si>
    <t>283750009120</t>
  </si>
  <si>
    <t>Exstrudovaný polystyrén XPS 1250x600 mm hr. 150 mm</t>
  </si>
  <si>
    <t>-798453240</t>
  </si>
  <si>
    <t>129,145*1,02</t>
  </si>
  <si>
    <t>175</t>
  </si>
  <si>
    <t>713142151</t>
  </si>
  <si>
    <t>Montáž tepelnej izolácie striech plochých do 10° polystyrénom, jednovrstvová kladenými voľne</t>
  </si>
  <si>
    <t>559387051</t>
  </si>
  <si>
    <t>"Isover S hr. 120 mm 1x</t>
  </si>
  <si>
    <t>"nad prízemím"17,70*8,90</t>
  </si>
  <si>
    <t>"nad poschodím"17,70*8,90+5,45*4,35</t>
  </si>
  <si>
    <t>"Isover R hr. 160 mm 1x</t>
  </si>
  <si>
    <t>176</t>
  </si>
  <si>
    <t>631440024500</t>
  </si>
  <si>
    <t>Doska napr.ISOVER R 16, 160x1200x2000 mm izolácia z kamennej vlny vhodná pre zateplenie plochých striech</t>
  </si>
  <si>
    <t>-612889288</t>
  </si>
  <si>
    <t>"S1"338,768*1,02</t>
  </si>
  <si>
    <t>177</t>
  </si>
  <si>
    <t>631440025500</t>
  </si>
  <si>
    <t>Doska napr. ISOVER S 120, 120x1200x2000 mm izolácia z kamennej vlny vhodná pre zateplenie plochých striech</t>
  </si>
  <si>
    <t>-1343216507</t>
  </si>
  <si>
    <t>338,768*1,02</t>
  </si>
  <si>
    <t>178</t>
  </si>
  <si>
    <t>713142160</t>
  </si>
  <si>
    <t>Montáž tepelnej izolácie striech plochých do 10° spádovými doskami z polystyrénu v jednej vrstve</t>
  </si>
  <si>
    <t>-1803509423</t>
  </si>
  <si>
    <t>"spádová vrstva</t>
  </si>
  <si>
    <t>179</t>
  </si>
  <si>
    <t>631440026200.1</t>
  </si>
  <si>
    <t>Spádové dosky izolácia z kamennej vlny vhodná pre zateplenie plochých striech</t>
  </si>
  <si>
    <t>-1975185099</t>
  </si>
  <si>
    <t>"S1"338,768*0,05</t>
  </si>
  <si>
    <t>180</t>
  </si>
  <si>
    <t>713144080</t>
  </si>
  <si>
    <t>Montáž tepelnej izolácie na atiku z XPS do lepidla</t>
  </si>
  <si>
    <t>-1384335403</t>
  </si>
  <si>
    <t>"exstrudovaný polystyrén hr. 50 mm</t>
  </si>
  <si>
    <t>(17,80+9,00)*2*(0,55+0,30)</t>
  </si>
  <si>
    <t>-(5,55+0,15)*(0,55+0,30)</t>
  </si>
  <si>
    <t>(17,80+13,35)*2*(0,55+0,30)</t>
  </si>
  <si>
    <t>181</t>
  </si>
  <si>
    <t>283750000700</t>
  </si>
  <si>
    <t>Extrudovaný polystyrén XPS hr. 50 mm</t>
  </si>
  <si>
    <t>-319817453</t>
  </si>
  <si>
    <t>93,67*1,02</t>
  </si>
  <si>
    <t>182</t>
  </si>
  <si>
    <t>713191221</t>
  </si>
  <si>
    <t>Izolácie tepelné obloženie stien páskami do výšky 100 mm</t>
  </si>
  <si>
    <t>-1527718237</t>
  </si>
  <si>
    <t>"1m2 podlahovej plochy = 1m´</t>
  </si>
  <si>
    <t>183</t>
  </si>
  <si>
    <t>998713202</t>
  </si>
  <si>
    <t>Presun hmôt pre izolácie tepelné v objektoch výšky nad 6 m do 12 m</t>
  </si>
  <si>
    <t>80276464</t>
  </si>
  <si>
    <t>720</t>
  </si>
  <si>
    <t>Zdravotechnika</t>
  </si>
  <si>
    <t>184</t>
  </si>
  <si>
    <t>720-001</t>
  </si>
  <si>
    <t>D+M zdravotechnika - viď príloha samostatný súpis prác a dodávok</t>
  </si>
  <si>
    <t>-1030365212</t>
  </si>
  <si>
    <t>725</t>
  </si>
  <si>
    <t>Zdravotechnika - zariaď. predmety</t>
  </si>
  <si>
    <t>185</t>
  </si>
  <si>
    <t>725291114</t>
  </si>
  <si>
    <t xml:space="preserve">Montáž doplnkov zariadení kúpeľní a záchodov, madlá </t>
  </si>
  <si>
    <t>súb</t>
  </si>
  <si>
    <t>-2033520270</t>
  </si>
  <si>
    <t>"pol.30,31,32,34</t>
  </si>
  <si>
    <t>8+8+3+1</t>
  </si>
  <si>
    <t>186</t>
  </si>
  <si>
    <t>5514677180.30</t>
  </si>
  <si>
    <t>Pol.30 sklopné madlo v tvare U dl. 813mm k WC mise, trubka D32mm, nerez</t>
  </si>
  <si>
    <t>-1382694463</t>
  </si>
  <si>
    <t>187</t>
  </si>
  <si>
    <t>5514677180.31</t>
  </si>
  <si>
    <t>Pol.31 sklopné madlo v tvare U dl. 600mm k umývadlu, trubka D32mm, nerez</t>
  </si>
  <si>
    <t>1882983542</t>
  </si>
  <si>
    <t>188</t>
  </si>
  <si>
    <t>5514677180.32</t>
  </si>
  <si>
    <t>Pol.32  madlo do sprchy s hladkou zvislou operou, trubka D32mm, nerez</t>
  </si>
  <si>
    <t>1044875724</t>
  </si>
  <si>
    <t>189</t>
  </si>
  <si>
    <t>5514677180.34</t>
  </si>
  <si>
    <t>Pol.34  rovné madlo k van dl. 600 mmi, trubka D32mm, nerez</t>
  </si>
  <si>
    <t>-240600008</t>
  </si>
  <si>
    <t>190</t>
  </si>
  <si>
    <t>725291115</t>
  </si>
  <si>
    <t>Montáž doplnkov zariadení kúpeľní a záchodov, sedačka do sprchy alebo vane</t>
  </si>
  <si>
    <t>1550688988</t>
  </si>
  <si>
    <t>191</t>
  </si>
  <si>
    <t>5514708000.33</t>
  </si>
  <si>
    <t>Pol.33 Sklopné sprchové sedátko s opernou nohou, sedacia časť plast,konštrukcia nerez</t>
  </si>
  <si>
    <t>-1078402033</t>
  </si>
  <si>
    <t>192</t>
  </si>
  <si>
    <t>998725201</t>
  </si>
  <si>
    <t>Presun hmôt pre zariaďovacie predmety v objektoch výšky do 6 m</t>
  </si>
  <si>
    <t>-968435469</t>
  </si>
  <si>
    <t>730</t>
  </si>
  <si>
    <t>Ústredné vykurovanie</t>
  </si>
  <si>
    <t>193</t>
  </si>
  <si>
    <t>730-001</t>
  </si>
  <si>
    <t>D+M ústredné vykurovanie - viď príloha samostatný súpis prác a dodávok</t>
  </si>
  <si>
    <t>1674596614</t>
  </si>
  <si>
    <t>763</t>
  </si>
  <si>
    <t>Konštrukcie - drevostavby</t>
  </si>
  <si>
    <t>194</t>
  </si>
  <si>
    <t>763116866</t>
  </si>
  <si>
    <t>Priečka SDK Rigips hr. 100 mm jednoducho opláštená doskami napr.HABITO 12,5 mm s tep. izoláciou, CW 75, 3.40.02 HB, vrátane zosileného lemovania otvorov UA profilom a vrátane akrylovania spojov</t>
  </si>
  <si>
    <t>-1313051016</t>
  </si>
  <si>
    <t>"cena vrátane akrylovania spojov styk murované steny + SDK priečky, styk SDK priečky a strop</t>
  </si>
  <si>
    <t>"v. 2,75 m</t>
  </si>
  <si>
    <t>"mč 101, 107,108,109,110,111</t>
  </si>
  <si>
    <t>(8,70*2+4,90)*2,75-(1,50*2,75*2+0,90*1,97*3)+0,80*0,26</t>
  </si>
  <si>
    <t>(4,20+6,10+2,20*2)*2,75-(0,90*1,97+1,15*2,75)</t>
  </si>
  <si>
    <t>"mč 104,105,106</t>
  </si>
  <si>
    <t>(2,90+2,40+4,90+4,30)*2,75-1,00*1,97*3</t>
  </si>
  <si>
    <t>"mč 114-120</t>
  </si>
  <si>
    <t>(6,20*3+2,20+2,325*2)*2,75</t>
  </si>
  <si>
    <t>-(0,80*1,97+0,90*1,97+0,70*1,97)</t>
  </si>
  <si>
    <t>"v.2,80 m</t>
  </si>
  <si>
    <t>"mč 203-209</t>
  </si>
  <si>
    <t>(8,70+6,10+4,20+3,40*2+2,10)*2,80-0,90*1,97*4</t>
  </si>
  <si>
    <t>0,80*0,26</t>
  </si>
  <si>
    <t>"mč 202,210-212</t>
  </si>
  <si>
    <t>(8,70+5,25*2+2,80)*2,80-1,00*1,97*3</t>
  </si>
  <si>
    <t>-(1,50+1,70)*2,80</t>
  </si>
  <si>
    <t>195</t>
  </si>
  <si>
    <t>763119112</t>
  </si>
  <si>
    <t>Ochrana hran (rohov) voľne stojacich priečok úhoĺníkom Al 25x25 mm</t>
  </si>
  <si>
    <t>830621208</t>
  </si>
  <si>
    <t>2,75*8+2,80*5+1,20*4+0,15*2</t>
  </si>
  <si>
    <t>196</t>
  </si>
  <si>
    <t>763126703R</t>
  </si>
  <si>
    <t>Predsadená stena SDK Rigips hr. 150 mm jendoducho opláštená doskami napr. HABITO 12,5 mm s tep. izoláciou, CW100, 3.22.00 HB</t>
  </si>
  <si>
    <t>842850582</t>
  </si>
  <si>
    <t>"opláštenie predstenného systému geberit vrátane nosnej konštrukcie na ukotvenie madiel</t>
  </si>
  <si>
    <t>"mč 107"(1,20+0,15)*2,75</t>
  </si>
  <si>
    <t>"mč 209,212"( 1,20+0,15)*1,20*2</t>
  </si>
  <si>
    <t>197</t>
  </si>
  <si>
    <t>763161695.1</t>
  </si>
  <si>
    <t>Montáž nástennej AL mriežky s pevnými lamelami 600x150 mm do SDK priečky</t>
  </si>
  <si>
    <t>-504546497</t>
  </si>
  <si>
    <t>"k pol. 42 v SDK stene medzi mč. 117 a 119"2</t>
  </si>
  <si>
    <t>198</t>
  </si>
  <si>
    <t>429720055600.1</t>
  </si>
  <si>
    <t xml:space="preserve">Pol.42 Nástenná hliníková mriežka s pevnými lamelami rozmery šxv 600x150 mm, prírodný hliník </t>
  </si>
  <si>
    <t>181086103</t>
  </si>
  <si>
    <t>199</t>
  </si>
  <si>
    <t>763181191</t>
  </si>
  <si>
    <t>Montáž zárubní oceľových ostatných pre SDK priečky v do 2,75 m jednokrídlových</t>
  </si>
  <si>
    <t>2076052166</t>
  </si>
  <si>
    <t>"pol.20i-21* a 23-25</t>
  </si>
  <si>
    <t>7+2+4+2+3+1+1</t>
  </si>
  <si>
    <t>200</t>
  </si>
  <si>
    <t>5533126000.10</t>
  </si>
  <si>
    <t>Pol.20i,20i*,24 Zárubeň 900/1970 /npr. HSE/ ceľová hranatá pre sadrokartón zo žiarovo pozink.plechu  hr. 1,5 mm, s poldrážkou pre tesnenie,ostenie 100 mm, L/P, bez podlahového zapustenia, vrátane náteru Alkyton kováčska čierna farba</t>
  </si>
  <si>
    <t>-382956643</t>
  </si>
  <si>
    <t>"pol 20i, 20i*,24"7+2+1</t>
  </si>
  <si>
    <t>201</t>
  </si>
  <si>
    <t>5533126000.12</t>
  </si>
  <si>
    <t>Pol.21i,21i* Zárubeň 1100/1970 /npr. HSE/ pre posuvné dvere, ceľová hranatá pre sadrokartón zo žiarovo pozink.plechu  hr. 1,5 mm,ostenie 100 mm, L/P, bez podlahového zapustenia, vrátane náteru Alkyton kováčska čierna farba</t>
  </si>
  <si>
    <t>1108955421</t>
  </si>
  <si>
    <t>"pol.21i, 21i*"4+2</t>
  </si>
  <si>
    <t>202</t>
  </si>
  <si>
    <t>5533126000.14</t>
  </si>
  <si>
    <t>Pol.23 Zárubeň 800/1970 /npr. HSE/ ceľová hranatá pre sadrokartón zo žiarovo pozink.plechu  hr. 1,5 mm, s poldrážkou pre tesnenie,ostenie 100 mm,L/P, bez podlahového zapustenia, vrátane náteru Alkyton kováčska čierna farba</t>
  </si>
  <si>
    <t>226783673</t>
  </si>
  <si>
    <t>"pol.23"3</t>
  </si>
  <si>
    <t>203</t>
  </si>
  <si>
    <t>5533126000.15</t>
  </si>
  <si>
    <t>Pol.25 Zárubeň 700/1970 /npr. HSE/ ceľová hranatá pre sadrokartón zo žiarovo pozink.plechu  hr. 1,5 mm, s poldrážkou pre tesnenie,ostenie 100 mm, P, bez podlahového zapustenia, vrátane náteru Alkyton kováčska čierna farba</t>
  </si>
  <si>
    <t>1652433878</t>
  </si>
  <si>
    <t>"pol.25"1</t>
  </si>
  <si>
    <t>204</t>
  </si>
  <si>
    <t>763750152R</t>
  </si>
  <si>
    <t>M+D drevených podláh na terasy a balkóny z Termoborovice  Profix2 jemne drážkovaný/hladký, rozmer dosky šxhr 117x26 mm, vrátane roštu 45x70 mm, a olejovania Termoborovice olejom s dlhou trvanlivosťou pre exteriéry  /P5/</t>
  </si>
  <si>
    <t>-1163520449</t>
  </si>
  <si>
    <t>"P5</t>
  </si>
  <si>
    <t>" mč 121,213" 26,35+25,22</t>
  </si>
  <si>
    <t>205</t>
  </si>
  <si>
    <t>998763201</t>
  </si>
  <si>
    <t>Presun hmôt pre drevostavby v objektoch výšky do 12 m</t>
  </si>
  <si>
    <t>-540517789</t>
  </si>
  <si>
    <t>764</t>
  </si>
  <si>
    <t>Konštrukcie klampiarske</t>
  </si>
  <si>
    <t>206</t>
  </si>
  <si>
    <t>764352423</t>
  </si>
  <si>
    <t>Pol.55 Žľaby z pozinkovaného farbeného PZf plechu, pododkvapové polkruhové r.š. 250 mm, farba čierna</t>
  </si>
  <si>
    <t>148847738</t>
  </si>
  <si>
    <t>207</t>
  </si>
  <si>
    <t>764359431</t>
  </si>
  <si>
    <t>Pol.54 Kotlík štvorhranný z pozinkovaného farbeného PZf plechu, pre pododkvapové žľaby rozmerov 200x200x250 mm, farba čierna</t>
  </si>
  <si>
    <t>942053209</t>
  </si>
  <si>
    <t>208</t>
  </si>
  <si>
    <t>764454452</t>
  </si>
  <si>
    <t>Pol.56 Zvodové rúry z pozinkovaného farbeného PZf plechu, kruhové priemer 70 mm, farba čierna</t>
  </si>
  <si>
    <t>-1326099184</t>
  </si>
  <si>
    <t>209</t>
  </si>
  <si>
    <t>764454453</t>
  </si>
  <si>
    <t>Pol. 53 Zvodové rúry z pozinkovaného farbeného PZf plechu, kruhové priemer 100 mm, farba čierna</t>
  </si>
  <si>
    <t>-599434215</t>
  </si>
  <si>
    <t>210</t>
  </si>
  <si>
    <t>764459901R</t>
  </si>
  <si>
    <t>Pol.57 Vetracia hlavica na potrubie DN 100</t>
  </si>
  <si>
    <t>2119298105</t>
  </si>
  <si>
    <t>211</t>
  </si>
  <si>
    <t>764541310.1</t>
  </si>
  <si>
    <t>Pol.52 Elektrický vyhrievací chrlič cez atiku D100 mm s integrovanou PVC fóliou</t>
  </si>
  <si>
    <t>-1632754814</t>
  </si>
  <si>
    <t>212</t>
  </si>
  <si>
    <t>764712009</t>
  </si>
  <si>
    <t>Montáž vonkajších parapetov  š. 150 mm</t>
  </si>
  <si>
    <t>-963917557</t>
  </si>
  <si>
    <t>"pol.06*"3,05*1</t>
  </si>
  <si>
    <t>"pol.07*"1,50*2</t>
  </si>
  <si>
    <t>"pol. 08"2,75*2</t>
  </si>
  <si>
    <t>"pol. 09"2,125*3</t>
  </si>
  <si>
    <t>"pol.13"3,10*1</t>
  </si>
  <si>
    <t>213</t>
  </si>
  <si>
    <t>562490038</t>
  </si>
  <si>
    <t>Vonkajší AL parapet š. 150 mm farebný RAL 7016 s koncovkami</t>
  </si>
  <si>
    <t>-2094425566</t>
  </si>
  <si>
    <t>214</t>
  </si>
  <si>
    <t>764731113.1</t>
  </si>
  <si>
    <t>Pol.50 Oplechovanie atiky záveternou lištou z poplastového Pz plechu rš 260 mm /farba šedá/-súčasť dodávky strechy</t>
  </si>
  <si>
    <t>-815786890</t>
  </si>
  <si>
    <t>215</t>
  </si>
  <si>
    <t>764731113.2</t>
  </si>
  <si>
    <t>Pol.51 Úchytná lišta z Pz plechu s nánosom plastu syst.zhodného s PVC krytinou /farba šedá/-súčasť dodávky strechy</t>
  </si>
  <si>
    <t>480313514</t>
  </si>
  <si>
    <t>216</t>
  </si>
  <si>
    <t>998764202</t>
  </si>
  <si>
    <t>Presun hmôt pre konštrukcie klampiarske v objektoch výšky nad 6 do 12 m</t>
  </si>
  <si>
    <t>1598338386</t>
  </si>
  <si>
    <t>766</t>
  </si>
  <si>
    <t>Konštrukcie stolárske</t>
  </si>
  <si>
    <t>217</t>
  </si>
  <si>
    <t>766359901R</t>
  </si>
  <si>
    <t>D+M drevených slnolamov podhľadov z KVH hranolov SI-pohľadovej kvality šxv 40x60 mm povrchovo upravené 3x lazúrovacím lakom, osová vzd.latiek 120mm, vrátane  pripevňov. materiálu</t>
  </si>
  <si>
    <t>-660796460</t>
  </si>
  <si>
    <t>"prestrešenie terasa m.č 121"  3,45*7,25</t>
  </si>
  <si>
    <t>"prestrešenie terasa mč 213"  3,70*7,25</t>
  </si>
  <si>
    <t>"prestrešenie chodník"  22,15*2,15</t>
  </si>
  <si>
    <t>"prestrešenie pred vstupom do mč 112"3,75*3,25</t>
  </si>
  <si>
    <t>218</t>
  </si>
  <si>
    <t>766662112.1</t>
  </si>
  <si>
    <t>Montáž dverového krídla otočného jednokrídlového poldrážkového, do oceľovej zárubne, vrátane kovania,madla</t>
  </si>
  <si>
    <t>-983149926</t>
  </si>
  <si>
    <t>219</t>
  </si>
  <si>
    <t>766642115.1</t>
  </si>
  <si>
    <t>Montáž dverí posuvných jednokrídlových, posun na stene, vrátane kovania a madla</t>
  </si>
  <si>
    <t>44665473</t>
  </si>
  <si>
    <t>220</t>
  </si>
  <si>
    <t>6117103100-20i</t>
  </si>
  <si>
    <t>Pol.20i Dvere vnútorné hladké plné drevené úprava CPL RAL 7044,1KR s polodrážkou  90x197 cm,špeciálne prevedenie pre imobilných K/K,madlo</t>
  </si>
  <si>
    <t>1639473150</t>
  </si>
  <si>
    <t>"podrobnejší popis viď tabuľka výrobkov"7</t>
  </si>
  <si>
    <t>221</t>
  </si>
  <si>
    <t>6117103100-20ih.</t>
  </si>
  <si>
    <t>Pol.20i* Dvere vnútorné hladké plné drevené úprava CPL RAL 7044,1KR s polodrážkou  90x197 cm, špeciálne prevedenie pre imobilných do vlhkého prostredia, K/K,WC sada, madlo</t>
  </si>
  <si>
    <t>-1987649933</t>
  </si>
  <si>
    <t>"podrobnejší popis viď tabuľka výrobkov" 2</t>
  </si>
  <si>
    <t>222</t>
  </si>
  <si>
    <t>6117103100-21i</t>
  </si>
  <si>
    <t>Pol.21i Dvere posuvné vnútorné hladké plné drevené úprava CPL RAL 7044, 1KR bez polodrážky 100x197 cm,špeciálne prevedenie pre imobilných, madlo,K/K</t>
  </si>
  <si>
    <t>-657458275</t>
  </si>
  <si>
    <t>"podrobnejší popis viď tabuľka výrobkov" 4</t>
  </si>
  <si>
    <t>223</t>
  </si>
  <si>
    <t>6117103100-21i.</t>
  </si>
  <si>
    <t>Pol.21i* Dvere posuvné vnútorné hladké plné drevené úprava CPL RAL 7044, 1KR bez polodrážky  100x197 cm, špeciálne prevedenie pre imobilných do vlhkého prostredia, WC sada, madlo</t>
  </si>
  <si>
    <t>854357954</t>
  </si>
  <si>
    <t>224</t>
  </si>
  <si>
    <t>6117103100-22</t>
  </si>
  <si>
    <t>Pol.22 Dvere vnútorné hladké plné drevené protipožiarne EW 30D3-C, úprava CPL RAL 7044,1KR s polodrážkou  90x197 cm, samozatvárač, G/K, FAB</t>
  </si>
  <si>
    <t>-1134136894</t>
  </si>
  <si>
    <t>"podrobnejší popis viď tabuľka výrobkov"1</t>
  </si>
  <si>
    <t>225</t>
  </si>
  <si>
    <t>6116020100.23</t>
  </si>
  <si>
    <t xml:space="preserve">Pol.23 Dvere vnútorné hladké plné drevené úprava CPL RAL 7044, 1KR s polodrážkou  80x197 cm K/K ,vložka     </t>
  </si>
  <si>
    <t>399053327</t>
  </si>
  <si>
    <t>"podrobnejší popis viď tabuľka výrobkov</t>
  </si>
  <si>
    <t>226</t>
  </si>
  <si>
    <t>6116020100.24</t>
  </si>
  <si>
    <t xml:space="preserve">Pol.24 Dvere vnútorné hladké plné drevené úprava CPL RAL 7044, 1KR s polodrážkou  90x197 cm K/K ,vložka     </t>
  </si>
  <si>
    <t>501435637</t>
  </si>
  <si>
    <t>227</t>
  </si>
  <si>
    <t>6116020100.25</t>
  </si>
  <si>
    <t>Pol.25 Dvere vnútorné hladké plné drevené úprava CPL RAL 7044, 1KR s polodrážkou do vlhkého prostredia 70x197 cm K/K ,WC sada</t>
  </si>
  <si>
    <t>-800708456</t>
  </si>
  <si>
    <t>228</t>
  </si>
  <si>
    <t>766695212</t>
  </si>
  <si>
    <t>Montáž prahu dverí, jednokrídlových</t>
  </si>
  <si>
    <t>1348041132</t>
  </si>
  <si>
    <t>"k PO dverám 22*"1</t>
  </si>
  <si>
    <t>229</t>
  </si>
  <si>
    <t>611890004300</t>
  </si>
  <si>
    <t>Prah dubový, dĺžka 910 mm, šírka 100 mm</t>
  </si>
  <si>
    <t>-916191399</t>
  </si>
  <si>
    <t>230</t>
  </si>
  <si>
    <t>766811002.KL1</t>
  </si>
  <si>
    <t>Montáž kuchynskej linky drevenej vrátane vybavenia</t>
  </si>
  <si>
    <t>63953428</t>
  </si>
  <si>
    <t>"ubytov.časť"2</t>
  </si>
  <si>
    <t>231</t>
  </si>
  <si>
    <t>6156200001KL1</t>
  </si>
  <si>
    <t xml:space="preserve">KL1 Kuchynská linka v tvare L 3850/2770 mm - podľa PD </t>
  </si>
  <si>
    <t>1555361285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</si>
  <si>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</si>
  <si>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</si>
  <si>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</si>
  <si>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</si>
  <si>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</si>
  <si>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</si>
  <si>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</si>
  <si>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</si>
  <si>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232</t>
  </si>
  <si>
    <t>6156200001.CH</t>
  </si>
  <si>
    <t>K pol. KL1 vstavaná chladnička s integrovaným chladiacim priestorom, energetická trieda A+  - šxhlxv 54x55x1300</t>
  </si>
  <si>
    <t>-769779362</t>
  </si>
  <si>
    <t>233</t>
  </si>
  <si>
    <t>6156200001.D</t>
  </si>
  <si>
    <t>K pol. KL1 zabudovateľný rekuperačný digestor</t>
  </si>
  <si>
    <t>2139588382</t>
  </si>
  <si>
    <t>"digestor s recirkulačnou prevádzkou -výkon 703 m3/h, 2 umývateľné AL tukové filtre</t>
  </si>
  <si>
    <t>"výškovo nastavit.komínová časť</t>
  </si>
  <si>
    <t>234</t>
  </si>
  <si>
    <t>6156200001.R</t>
  </si>
  <si>
    <t>K pol. KL1 zabudovateľná elektrická rúra</t>
  </si>
  <si>
    <t>-815966367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</si>
  <si>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</si>
  <si>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</si>
  <si>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235</t>
  </si>
  <si>
    <t>6156200001.VP</t>
  </si>
  <si>
    <t>K pol. KL1 elektrický varný panel</t>
  </si>
  <si>
    <t>-152369132</t>
  </si>
  <si>
    <t>"ELEKTRICKÝ VARNÝ PANEL, SENZOROVÉ OVLÁDANIE, 4 INDUKČNÉ VARNÉ ZÓNY, OCHRANA PROTI PRETEČENIU,</t>
  </si>
  <si>
    <t>"BOOSTER PRE VŠETKY 4 ZÓNY, BEZ RÁMIKU</t>
  </si>
  <si>
    <t>236</t>
  </si>
  <si>
    <t>766811002.KL2</t>
  </si>
  <si>
    <t>KL2 Montáž kuchynskej linky dl. 2400mm drevenej vrátane vybavenia</t>
  </si>
  <si>
    <t>-1786967484</t>
  </si>
  <si>
    <t>"zázemie "1</t>
  </si>
  <si>
    <t>237</t>
  </si>
  <si>
    <t>6156200002KL2</t>
  </si>
  <si>
    <t xml:space="preserve">KL2 Kuchynská linka dl. 2400 mm  -  podľa PD </t>
  </si>
  <si>
    <t>-513222730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</si>
  <si>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</si>
  <si>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</si>
  <si>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</si>
  <si>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</si>
  <si>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</si>
  <si>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238</t>
  </si>
  <si>
    <t>6156200002.CH</t>
  </si>
  <si>
    <t>K pol. KL2 zabudovateľná chladnička - objem 135l, energetická trieda A+</t>
  </si>
  <si>
    <t>-1344812560</t>
  </si>
  <si>
    <t>"s integrovaným chladiacim priestorom"1</t>
  </si>
  <si>
    <t>239</t>
  </si>
  <si>
    <t>6156200002.MV</t>
  </si>
  <si>
    <t>K pol. KL2 zabudovateľná mikrovlnná rúra /napr. BOSCH HMT 75M624/</t>
  </si>
  <si>
    <t>2012731393</t>
  </si>
  <si>
    <t>"zabudovateľná mvl.rúra -objem 20 l, 5 stupňov ohrevu, výkon 800 W, 382x594x319 mm</t>
  </si>
  <si>
    <t>240</t>
  </si>
  <si>
    <t>998766202</t>
  </si>
  <si>
    <t>Presun hmot pre konštrukcie stolárske v objektoch výšky nad 6 do 12 m</t>
  </si>
  <si>
    <t>-2063183859</t>
  </si>
  <si>
    <t>767</t>
  </si>
  <si>
    <t>Konštrukcie doplnkové kovové</t>
  </si>
  <si>
    <t>241</t>
  </si>
  <si>
    <t>76701i</t>
  </si>
  <si>
    <t>Pol.01i D+Montáž na pásky-vonkajšie AL 1KR dvere rozm. 1150/2675 mm, IZBD s fóliou HEAT MIRROR, pvrch. úprava RAL 7016, bezpečn.vložka FAB,madlo pre imobilných, samozatvárač,stavač dver.krídla,výrazná páska š.50 mm</t>
  </si>
  <si>
    <t>164232533</t>
  </si>
  <si>
    <t>242</t>
  </si>
  <si>
    <t>76702i</t>
  </si>
  <si>
    <t>Pol.02i D+Montáž na pásky-vonkajšia AL výplň zložená z 1KR dverí a pevná výplň, rozm. 2125/2675 mm, IZBD s fóliou HEAT MIRROR, pvrch.úprava RAL 7016, bezpečn.vložka FAB, madlo pre imobilných, samozatvárač,stavač dver.krídla,výrazná páska š.50 mm</t>
  </si>
  <si>
    <t>-1770812163</t>
  </si>
  <si>
    <t>243</t>
  </si>
  <si>
    <t>76703i</t>
  </si>
  <si>
    <t>Pol.03i D+Montáž na pásky-vonkajšia AL výplň zložená z 1KR otv. dverí , IZBD s fóliou HEAT MIRROR, FAB, madlo pre imob. a steny-vrchný diel okno S,pákový uzáver, rozm. 3625/2675 mm, IZT,pvrch.úprava RAL 7016,vnútorné žalúzie,výrazná páska š.50 mm</t>
  </si>
  <si>
    <t>510003405</t>
  </si>
  <si>
    <t>244</t>
  </si>
  <si>
    <t>76704</t>
  </si>
  <si>
    <t>Pol.04 D+Montáž na pásky-vonkajšia AL výplň zložená-vrchný diel okno S, pákový uzáver, rozm. 2125/2675 mm, IZT,pvrch.úprava RAL 7016, vnútorné žalúzie, výrazná páska š.50 mm</t>
  </si>
  <si>
    <t>-944154799</t>
  </si>
  <si>
    <t>245</t>
  </si>
  <si>
    <t>76705</t>
  </si>
  <si>
    <t>Pol.05 D+Montáž na pásky-vonkajšia AL výplň zložená-vrchný diel 2 okná S, pákové uzávery, rozm. 3000/2675 mm, IZT, povrch.úprava RAL 7016,vnútorné žalúzie, výrazná páska š.50 mm</t>
  </si>
  <si>
    <t>-1390606101</t>
  </si>
  <si>
    <t>246</t>
  </si>
  <si>
    <t>76706</t>
  </si>
  <si>
    <t>Pol.06 D+Montáž na pásky-vonkajšia AL výplň zložená-vrchný diel 2 okná S, pákové uzávery, rozm. 3050/2675 mm, IZT, povrch.úprava  RAL 7016,vnútorné žalúzie</t>
  </si>
  <si>
    <t>-56351314</t>
  </si>
  <si>
    <t>247</t>
  </si>
  <si>
    <t>76706h</t>
  </si>
  <si>
    <t>Pol.06* D+Montáž na pásky-vonkajšia AL výplň zložená-vrchný diel 2 okná S, pákové uzávery, rozm. 3050/2675 mm, IZT, povrch.úprava  RAL 7016,vnútorné žalúzie, výrazná páska š.50 mm</t>
  </si>
  <si>
    <t>-1757835932</t>
  </si>
  <si>
    <t>248</t>
  </si>
  <si>
    <t>76707</t>
  </si>
  <si>
    <t>Pol.07 D+Montáž na pásky-vonkajšia AL výplň zložená-vrchný diel okno S,pákový uzáver, rozm. 1500/2675 mm, IZT,pvrch.úprava RAL 7016, vnútorné žalúzie, výrazná páska š.50 mm</t>
  </si>
  <si>
    <t>-115990801</t>
  </si>
  <si>
    <t>249</t>
  </si>
  <si>
    <t>76707h</t>
  </si>
  <si>
    <t>Pol.07* D+Montáž na pásky-vonkajšia AL výplň OS, rozm. 1500/2675 mm, IZT,pvrch.úprava RAL 7016, vnútorné žalúzie, výrazná páska š.50 mm</t>
  </si>
  <si>
    <t>-311956576</t>
  </si>
  <si>
    <t>250</t>
  </si>
  <si>
    <t>76708</t>
  </si>
  <si>
    <t>Pol.08 D+Montáž na pásky-vonkajšie AL okno 2KR S, pákové uzávery, rozm. 2750/800 mm, IZT,pvrch.úprava RAL 7016,vnútorné žalúzie</t>
  </si>
  <si>
    <t>266536425</t>
  </si>
  <si>
    <t>251</t>
  </si>
  <si>
    <t>76709</t>
  </si>
  <si>
    <t>Pol.09 D+Montáž na pásky-vonkajšie AL okno S, pákový uzáver, rozm. 2125/800 mm, IZT,pvrch.úprava RAL 7016, vnútorné žalúzie</t>
  </si>
  <si>
    <t>-2038929068</t>
  </si>
  <si>
    <t>432</t>
  </si>
  <si>
    <t>76709a</t>
  </si>
  <si>
    <t>Pol.09a D+Montáž na pásky-vonkajšie AL požiarne odolné okno EI45D1, P,  rozm. 2125/800 mm, IZPT,pvrch.úprava RAL 7016, vnútorné žalúzie</t>
  </si>
  <si>
    <t>2037225374</t>
  </si>
  <si>
    <t>252</t>
  </si>
  <si>
    <t>76710</t>
  </si>
  <si>
    <t>Pol.10 D+M vonkajšie AL okno S,pákový uzáver, rozm. 1500/800 mm, IZT,pvrch.úprava RAL 7016, vnútorné žalúzie</t>
  </si>
  <si>
    <t>-267488400</t>
  </si>
  <si>
    <t>433</t>
  </si>
  <si>
    <t>76710a</t>
  </si>
  <si>
    <t>Pol.10a D+M vonkajšie AL požiarne odolné okno EI45D1, P, rozm. 1500/800 mm, IZPT,pvrch.úprava RAL 7016, vnútorné žalúzie</t>
  </si>
  <si>
    <t>2091463684</t>
  </si>
  <si>
    <t>253</t>
  </si>
  <si>
    <t>76711</t>
  </si>
  <si>
    <t>Pol.11 D+M vonkajšie AL okno S,pákový uzáver, rozm. 1050/800 mm, IZT,pvrch.úprava RAL 7016, vnútorné žalúzie</t>
  </si>
  <si>
    <t>53615856</t>
  </si>
  <si>
    <t>254</t>
  </si>
  <si>
    <t>76712</t>
  </si>
  <si>
    <t>Pol.12 D+Montáž na pásky-vonkajšia AL 2KR výplň OS, rozm. 2125/1650 mm, IZT,pvrch.úprava RAL 7016, vnútorné žalúzie</t>
  </si>
  <si>
    <t>283084921</t>
  </si>
  <si>
    <t>255</t>
  </si>
  <si>
    <t>76713</t>
  </si>
  <si>
    <t>Pol.13 D+Montáž na pásky-vonkajšia AL 2KR výplň OS, rozm. 3100/2550 mm, IZT,pvrch.úprava RAL 7016, vnútorné žalúzie</t>
  </si>
  <si>
    <t>-1812042146</t>
  </si>
  <si>
    <t>256</t>
  </si>
  <si>
    <t>76714i</t>
  </si>
  <si>
    <t>Pol.14i D+Montáž na pásky-vonkajšia AL výplň zložená z 1KR otv. dverí , IZBD s fóliou HEAT MIRROR, FAB, madlo pre imob. a steny-vrchný diel okno S,pákový uzáver, rozm. 2900/2675 mm, IZT,pvrch.úprava RAL 7016,vnútorné žalúzie,výrazná páska š.50 mm</t>
  </si>
  <si>
    <t>369339422</t>
  </si>
  <si>
    <t>257</t>
  </si>
  <si>
    <t>76715i</t>
  </si>
  <si>
    <t xml:space="preserve">Pol.15i D+M vnútorná AL výplň RAL 7016 1KR dvere a nadsvetlíkom rozm.1150/2750 mm, bezpečnostné jednosklo, špec.prevedenie pre imobil.,madlo pre imobilných,samozatvárač,FAB, výrazná páska š.50 mm,samozatvárač </t>
  </si>
  <si>
    <t>1248490969</t>
  </si>
  <si>
    <t>258</t>
  </si>
  <si>
    <t>76716i</t>
  </si>
  <si>
    <t xml:space="preserve">Pol.16i D+M vnútorná AL výplň RAL 7016 1KR dvere a nadsvetlíkom rozm.1150/2550 mm, bezpečnostné jednosklo, špec.prevedenie pre imobil.,madlo pre imobilných,samozatvárač,FAB, výrazná páska š.50 mm,samozatvárač </t>
  </si>
  <si>
    <t>1070099197</t>
  </si>
  <si>
    <t>259</t>
  </si>
  <si>
    <t>767359902</t>
  </si>
  <si>
    <t>D+M prestrešenia vonkajších prístreškov polykarbonátovými platňami LT2UV16/3TS/2700 vrátane líšt spojov.materiálu a oplechovania</t>
  </si>
  <si>
    <t>-1920154702</t>
  </si>
  <si>
    <t>"pridaté na spád 5%</t>
  </si>
  <si>
    <t>"terasa m.č 121"  3,45*7,25*1,05</t>
  </si>
  <si>
    <t>"terasa mč 213"  3,70*7,25*1,05</t>
  </si>
  <si>
    <t>"chodník"  22,15*2,15*1,05</t>
  </si>
  <si>
    <t>"pred vstupom do mč 112"3,75*3,25*1,05</t>
  </si>
  <si>
    <t>260</t>
  </si>
  <si>
    <t>76737</t>
  </si>
  <si>
    <t>Pol.37 D+M zábradlie zasklenej steny pol.13, rozmer 3,25x1,10 m -  výplň antikorová sieť do oc. rámu vrát. povrch. úpravy náter ALKYTON kováčska čierna</t>
  </si>
  <si>
    <t>1600293031</t>
  </si>
  <si>
    <t>261</t>
  </si>
  <si>
    <t>76738</t>
  </si>
  <si>
    <t>Pol.38 D+M zábradlie zasklenej steny pol.7*, rozmer 1,65x1,10 m -  výplň antikorová sieť do oc. rámu vrát. povrch. úpravy náter ALKYTON kováčska čierna</t>
  </si>
  <si>
    <t>293790415</t>
  </si>
  <si>
    <t>262</t>
  </si>
  <si>
    <t>76739</t>
  </si>
  <si>
    <t>Pol.39 D+M interiérové zábradlie schodiska z oc. trubiek 40x2,5mm, vrát. povrch. úpravy náter ALKYTON kováčska čierna, kotvenie do obvodovej steny</t>
  </si>
  <si>
    <t>-836457833</t>
  </si>
  <si>
    <t>263</t>
  </si>
  <si>
    <t>76740</t>
  </si>
  <si>
    <t>Pol.40 D+M interiérové zábradlie schodiska z oc. trubiek 40x2,5mm, vrát. povrch. úpravy náter ALKYTON kováčska čierna, kotvenie do oceľ. rámu kabíny plošiny</t>
  </si>
  <si>
    <t>1312525658</t>
  </si>
  <si>
    <t>264</t>
  </si>
  <si>
    <t>76741</t>
  </si>
  <si>
    <t>Pol.41 D+M interiérové zábradlie podesty schodiska, rozmer 1,15x2,80 m -  výplň antikorová sieť do oc. rámu vrát. povrch. úpravy náter ALKYTON kováčska čierna</t>
  </si>
  <si>
    <t>2113274280</t>
  </si>
  <si>
    <t>265</t>
  </si>
  <si>
    <t>76701zd</t>
  </si>
  <si>
    <t xml:space="preserve">D+M Stropný zdvihák s prevesovacím zariadením a mechanickým posunom pre stropné zdvíhacie zariadenie H01  /fi. STELLATOUR/						</t>
  </si>
  <si>
    <t>213428067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</si>
  <si>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</si>
  <si>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</si>
  <si>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</si>
  <si>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</si>
  <si>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</si>
  <si>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</si>
  <si>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266</t>
  </si>
  <si>
    <t>76702zd</t>
  </si>
  <si>
    <t xml:space="preserve">D+M stropné zdvíhacie zariadenie H01  miestnosť č. 110, 208  /fi. STELLATOUR/	</t>
  </si>
  <si>
    <t>1736772470</t>
  </si>
  <si>
    <t>"1. Hlinníková rampa -  profil 80x80 mm s drážkou o dlźke 4200 mm - 2ks=8,40 m</t>
  </si>
  <si>
    <t>"2. Priečna hlinníková rampa -  profil 80x80 mm s drážkou o dlźke 2300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</si>
  <si>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</si>
  <si>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</si>
  <si>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- 8 ks</t>
  </si>
  <si>
    <t>"6.Kotviaci materiál - 1 sada</t>
  </si>
  <si>
    <t>267</t>
  </si>
  <si>
    <t>76703zd</t>
  </si>
  <si>
    <t>D+M stropné zdvíhacie zariadenie H01 miestnosť č.108, 205 /fi. STELLATOUR/</t>
  </si>
  <si>
    <t>-1830438146</t>
  </si>
  <si>
    <t>"1. Hlinníková rampa -  profil 80x80 mm s drážkou o dlźke 700 mm - 2ks</t>
  </si>
  <si>
    <t>"2. Vyhýbacia križovatka 400x400x80 mm 360 stupňov - 1ks</t>
  </si>
  <si>
    <t>"3. Hák s posunom  pásom pre uchytenie stropného zdvíhacieho zariadenia - 1ks</t>
  </si>
  <si>
    <t>"4. Stropná kotviaca doska 150x150 mm - 4 ks</t>
  </si>
  <si>
    <t>"5. Kotviaci materiál - 1 sada</t>
  </si>
  <si>
    <t>268</t>
  </si>
  <si>
    <t>76704zd</t>
  </si>
  <si>
    <t xml:space="preserve">D+M stropné zdvíhacie zariadenie H01 miestnosť č.107, 209  /fi. STELLATOUR/	</t>
  </si>
  <si>
    <t>-39111940</t>
  </si>
  <si>
    <t>"1. Hlinníková rampa -  profil 80x80 mm s drážkou o dlźke 3300 mm - 1ks</t>
  </si>
  <si>
    <t>"2. Priečna hlinníková rampa -  profil 80x80 mm s drážkou o dlźke 2100 mm - 2ks</t>
  </si>
  <si>
    <t>"5. Stropná kotviaca doska 150x150 mm - 6 ks</t>
  </si>
  <si>
    <t>"6. Kotviaci materiál - 1 sada</t>
  </si>
  <si>
    <t>269</t>
  </si>
  <si>
    <t>767590205</t>
  </si>
  <si>
    <t>Montáž čistiacej rohože gumovo - polypropylénovej na podlahu</t>
  </si>
  <si>
    <t>1674200040</t>
  </si>
  <si>
    <t>"pol.35"1,40*1,70</t>
  </si>
  <si>
    <t>"pol.36"1,75*1,40</t>
  </si>
  <si>
    <t>270</t>
  </si>
  <si>
    <t>767590225</t>
  </si>
  <si>
    <t>Montáž hliníkového rámu L k čistiacim rohožiam</t>
  </si>
  <si>
    <t>183622490</t>
  </si>
  <si>
    <t>"pol.35"(1,40+1,70)*2</t>
  </si>
  <si>
    <t>"pol.36"(1,75+1,40)*2</t>
  </si>
  <si>
    <t>271</t>
  </si>
  <si>
    <t>697540002</t>
  </si>
  <si>
    <t xml:space="preserve">Pol.35  Interiérová čistiaca rohož v Al ráme 30x30x3 mm, rozm. 1400x1700x27 mm zapustená do podlahy, striedavo gumová palička a textilný pásik </t>
  </si>
  <si>
    <t>-1816360217</t>
  </si>
  <si>
    <t>272</t>
  </si>
  <si>
    <t>697540003</t>
  </si>
  <si>
    <t xml:space="preserve">Pol.36 Interiérová čistiaca rohož v Al ráme 30x30x3 mm, rozm. 1750x1400x27 mm zapustená do podlahy, striedavo gumová palička a textilný pásik </t>
  </si>
  <si>
    <t>95080012</t>
  </si>
  <si>
    <t>273</t>
  </si>
  <si>
    <t>767911130R</t>
  </si>
  <si>
    <t>D+M výplňové pozinkované pletivo strešnej konštrukcie so štvorcovými okami 50/0,2 mm uchytávané na OK pomocou napínacích drátov a navarených očiek</t>
  </si>
  <si>
    <t>1836762518</t>
  </si>
  <si>
    <t>274</t>
  </si>
  <si>
    <t>998767202</t>
  </si>
  <si>
    <t>Presun hmôt pre kovové stavebné doplnkové konštrukcie v objektoch výšky nad 6 do 12 m</t>
  </si>
  <si>
    <t>265080967</t>
  </si>
  <si>
    <t>769</t>
  </si>
  <si>
    <t>Montáž vzduchotechnických zariadení</t>
  </si>
  <si>
    <t>275</t>
  </si>
  <si>
    <t>769001</t>
  </si>
  <si>
    <t xml:space="preserve">Dod+mtž stropný ventilátor s časovým dobehom, vzduchotesnou spätnou klapkou, výfuk do potrubia DN100mm, potrubie vyvedené nad strechu </t>
  </si>
  <si>
    <t>1541628895</t>
  </si>
  <si>
    <t>276</t>
  </si>
  <si>
    <t>769051099.1</t>
  </si>
  <si>
    <t>Montáž vetracej jednotky s rekuperáciou tepla pod strop</t>
  </si>
  <si>
    <t>1072661936</t>
  </si>
  <si>
    <t>277</t>
  </si>
  <si>
    <t>831Fo6073</t>
  </si>
  <si>
    <t xml:space="preserve">Lokálna rekuperačná jednotka napr.Dimplex DL 50 WE s hranatým tubusom DL 50 Q                                                </t>
  </si>
  <si>
    <t>-467154464</t>
  </si>
  <si>
    <t>278</t>
  </si>
  <si>
    <t>998769203</t>
  </si>
  <si>
    <t>Presun hmôt pre montáž vzduchotechnických zariadení v stavbe (objekte) výšky nad 7 do 24 m</t>
  </si>
  <si>
    <t>-1647622366</t>
  </si>
  <si>
    <t>771</t>
  </si>
  <si>
    <t>Podlahy z dlaždíc</t>
  </si>
  <si>
    <t>279</t>
  </si>
  <si>
    <t>771411003</t>
  </si>
  <si>
    <t>Montáž soklíkov z dlaždíc gress do tmelu veľ. 300 x 50 mm</t>
  </si>
  <si>
    <t>1163099509</t>
  </si>
  <si>
    <t>(2,20+3,025)*2-0,80</t>
  </si>
  <si>
    <t>(3,025+6,20)*2-0,90</t>
  </si>
  <si>
    <t>280</t>
  </si>
  <si>
    <t>771575109</t>
  </si>
  <si>
    <t>Montáž podláh z dlaždíc keramických do tmelu, vodopodpudivá škárovacia malta veľ. 300 x 300 mm</t>
  </si>
  <si>
    <t>795519360</t>
  </si>
  <si>
    <t>"P3m, mč 116"18,76</t>
  </si>
  <si>
    <t>"P3, mč 115"6,65</t>
  </si>
  <si>
    <t>281</t>
  </si>
  <si>
    <t>5977400012001</t>
  </si>
  <si>
    <t>Dlaždice keramické gress s hladkým povrchom líca 300x300 mm</t>
  </si>
  <si>
    <t>273383245</t>
  </si>
  <si>
    <t>25,41*1,05</t>
  </si>
  <si>
    <t>"soklík"27,20*0,05*1,05</t>
  </si>
  <si>
    <t>282</t>
  </si>
  <si>
    <t>998771202</t>
  </si>
  <si>
    <t>Presun hmôt pre podlahy z dlaždíc v objektoch výšky nad 6 do 12 m</t>
  </si>
  <si>
    <t>1516862812</t>
  </si>
  <si>
    <t>776</t>
  </si>
  <si>
    <t>Podlahy povlakové</t>
  </si>
  <si>
    <t>283</t>
  </si>
  <si>
    <t>776190000</t>
  </si>
  <si>
    <t>Montáž vysokoodolná vinylová podlahová krytina hr.2mm s vytiahnutím na stenu v 100 mm /PVC 1/</t>
  </si>
  <si>
    <t>M2</t>
  </si>
  <si>
    <t>1548990201</t>
  </si>
  <si>
    <t>"presný popis viď TS</t>
  </si>
  <si>
    <t>21,37+10,46*2+23,51+11,06+20,02</t>
  </si>
  <si>
    <t>22,57+10,47*2+22,84</t>
  </si>
  <si>
    <t>"prípočet pod oknom mč206"3,10*(0,125+0,26)</t>
  </si>
  <si>
    <t>284</t>
  </si>
  <si>
    <t>2841291550.1</t>
  </si>
  <si>
    <t>Dodávka vysokoodolná vinylová podlahová krytina hr.2mm /PVC 1/</t>
  </si>
  <si>
    <t>-985585636</t>
  </si>
  <si>
    <t>164,424</t>
  </si>
  <si>
    <t>"stratné a materiál na vytiahnutie na steny"164,424*0,15</t>
  </si>
  <si>
    <t>285</t>
  </si>
  <si>
    <t>776190000.1</t>
  </si>
  <si>
    <t>D+M  fabiónový sokel podlahy s lištou a klinkom / k PVC 1/</t>
  </si>
  <si>
    <t>1878892206</t>
  </si>
  <si>
    <t>"obytná časť</t>
  </si>
  <si>
    <t>"P1k</t>
  </si>
  <si>
    <t>"mč105</t>
  </si>
  <si>
    <t>(4,20+4,90+0,26)*2</t>
  </si>
  <si>
    <t>-(1,10*2+3,05)</t>
  </si>
  <si>
    <t xml:space="preserve">"mč109,110 </t>
  </si>
  <si>
    <t>(2,40+4,20+0,26)*2*2</t>
  </si>
  <si>
    <t>-(1,50+0,90)*2</t>
  </si>
  <si>
    <t xml:space="preserve">"mč111 </t>
  </si>
  <si>
    <t>(3,70+6,10+0,26*2)*2</t>
  </si>
  <si>
    <t>-(1,50+2,125+0,90)</t>
  </si>
  <si>
    <t xml:space="preserve">"zázemie </t>
  </si>
  <si>
    <t>"mč114</t>
  </si>
  <si>
    <t>(4,80+2,325+0,26)*2</t>
  </si>
  <si>
    <t>-(1,50+0,80*2+0,90*2)</t>
  </si>
  <si>
    <t>"mč118</t>
  </si>
  <si>
    <t>(6,20+3,125+0,26)*2</t>
  </si>
  <si>
    <t>-(2,125+0,80+0,70)</t>
  </si>
  <si>
    <t>"mč206</t>
  </si>
  <si>
    <t>(6,10+3,70+0,26)*2-0,90</t>
  </si>
  <si>
    <t>"mč207,208</t>
  </si>
  <si>
    <t>"mč211</t>
  </si>
  <si>
    <t>(5,25+4,20+0,26)*2</t>
  </si>
  <si>
    <t>"stratné 10% "133,67*0,10</t>
  </si>
  <si>
    <t>286</t>
  </si>
  <si>
    <t>776190001</t>
  </si>
  <si>
    <t>Montáž vinylová podlahová krytina s nopmi do mokrého prostredia hr.2,4mm s vytiahnutím na stenu v. 130mm /PVC 2/</t>
  </si>
  <si>
    <t>1475461308</t>
  </si>
  <si>
    <t>6,72+7,26+3,95+4,65+6,94+7,98</t>
  </si>
  <si>
    <t>287</t>
  </si>
  <si>
    <t>2841291560</t>
  </si>
  <si>
    <t>Dodávka vinylová podlahová krytina s nopmi do mokrého prostredia hr.2,4mm /PVC 2/</t>
  </si>
  <si>
    <t>1388615805</t>
  </si>
  <si>
    <t>37,50</t>
  </si>
  <si>
    <t>"stratné a materiál na vytiahnutie na steny"37,50*0,15</t>
  </si>
  <si>
    <t>288</t>
  </si>
  <si>
    <t>776200008.1</t>
  </si>
  <si>
    <t>D+M PVC soklový profil s fabionom do mokrého prostredia /k PVC 2/</t>
  </si>
  <si>
    <t>-1605152566</t>
  </si>
  <si>
    <t xml:space="preserve">"mč106 </t>
  </si>
  <si>
    <t>(2,40+2,80)*2-1,00</t>
  </si>
  <si>
    <t>"mč107</t>
  </si>
  <si>
    <t>(2,20+3,30)*2-0,90</t>
  </si>
  <si>
    <t>"zázemie</t>
  </si>
  <si>
    <t>"mč117</t>
  </si>
  <si>
    <t>(1,70+2,325)*2-0,80</t>
  </si>
  <si>
    <t>"mč119</t>
  </si>
  <si>
    <t>(2,00+2,325)*2-0,70</t>
  </si>
  <si>
    <t>"mč209</t>
  </si>
  <si>
    <t>(2,10+3,30)*2-0,90</t>
  </si>
  <si>
    <t>"mč212</t>
  </si>
  <si>
    <t>(2,80+2,85)*2-1,10</t>
  </si>
  <si>
    <t>"stratné 10%"54,80*0,10</t>
  </si>
  <si>
    <t>289</t>
  </si>
  <si>
    <t>776190003</t>
  </si>
  <si>
    <t>Montáž vysokoodolná vinylová podlahová krytina hr.2mm s vytiahnutím na stenu v 400 mm /PVC 3/</t>
  </si>
  <si>
    <t>2069641024</t>
  </si>
  <si>
    <t>"PVC3</t>
  </si>
  <si>
    <t>5,80+27,88+18,86+3,75+15,08+55,17+6,68+22,58+22,77+8,97+8,03</t>
  </si>
  <si>
    <t>"mč 101 odpočet interiér. rohože"-1,40*1,70</t>
  </si>
  <si>
    <t xml:space="preserve">"vytiahnutie na stenu po obvode podlahy v 400 mm </t>
  </si>
  <si>
    <t>"mč101</t>
  </si>
  <si>
    <t>(2,20+2,50+0,26)*2-1,15*2</t>
  </si>
  <si>
    <t>"mč102,103,104</t>
  </si>
  <si>
    <t>(8,70+9,00+0,26)*2</t>
  </si>
  <si>
    <t>-(3,625+1,50+1,00*3)</t>
  </si>
  <si>
    <t>"mč108</t>
  </si>
  <si>
    <t>(4,20+6,10)*2</t>
  </si>
  <si>
    <t>-(0,90*4+1,00+1,50)</t>
  </si>
  <si>
    <t xml:space="preserve">"mč 120 </t>
  </si>
  <si>
    <t>(6,20+8,725)*2+0,26*2*3</t>
  </si>
  <si>
    <t>-(1,50*2+1,15)</t>
  </si>
  <si>
    <t>"mč202</t>
  </si>
  <si>
    <t>(2,80+2,30)*2</t>
  </si>
  <si>
    <t>-(1,15+1,70)</t>
  </si>
  <si>
    <t>"m203,204</t>
  </si>
  <si>
    <t>(8,70+5,95+0,26)*2</t>
  </si>
  <si>
    <t>-(2,90+1,50*2+1,70)</t>
  </si>
  <si>
    <t>"mč205</t>
  </si>
  <si>
    <t>(1,80+4,90)*2</t>
  </si>
  <si>
    <t>-(1,50+0,90*4)</t>
  </si>
  <si>
    <t xml:space="preserve">"mč210 </t>
  </si>
  <si>
    <t>(1,50+5,35)*2</t>
  </si>
  <si>
    <t>-(1,00*3+1,50)</t>
  </si>
  <si>
    <t>-124,245</t>
  </si>
  <si>
    <t>124,245*0,40</t>
  </si>
  <si>
    <t>290</t>
  </si>
  <si>
    <t>2841291550,1</t>
  </si>
  <si>
    <t>Dodávka vysokoodolná vinylová podlahová krytina hr.2mm /PVC 3/</t>
  </si>
  <si>
    <t>-779518965</t>
  </si>
  <si>
    <t>242,888</t>
  </si>
  <si>
    <t>"stratné a materiál na fabióny"242,888*0,15</t>
  </si>
  <si>
    <t>291</t>
  </si>
  <si>
    <t>776190000.3</t>
  </si>
  <si>
    <t>D+M  fabiónový sokel podlahy s lištou a klinkom / k PVC 3/</t>
  </si>
  <si>
    <t>1864215734</t>
  </si>
  <si>
    <t>"výmera ako fabión v 400 mm viď mtž PVC3 v m´" 124,245</t>
  </si>
  <si>
    <t>"stratné 10%"124,245*0,10</t>
  </si>
  <si>
    <t>292</t>
  </si>
  <si>
    <t>776190004</t>
  </si>
  <si>
    <t>Montáž vysokoodolná vinylová podlahová krytina hr.2mm s vytiahnutím na stenu v 400 mm - mč 112 a 201 vstup a výstup zo schodiska, podesty /PVC 4/</t>
  </si>
  <si>
    <t>-1945657322</t>
  </si>
  <si>
    <t xml:space="preserve">"PVC4 </t>
  </si>
  <si>
    <t>"mč 112"4,05*1,90-1,75*1,40+2,125*0,26+1,125*0,20</t>
  </si>
  <si>
    <t>"podesty na kóte 1,230 a 1,845"(1,25*1,575)*2</t>
  </si>
  <si>
    <t>"mč112</t>
  </si>
  <si>
    <t>4,05+1,90*2+0,26*2-2,125-1,125+0,20*2</t>
  </si>
  <si>
    <t>"podesty na kóte 1,230 a 1,845"(1,25+1,575)*2</t>
  </si>
  <si>
    <t>"mč 201</t>
  </si>
  <si>
    <t>4,05+1,90*2+0,20*2-1,15</t>
  </si>
  <si>
    <t>-18,27</t>
  </si>
  <si>
    <t>18,27*0,40</t>
  </si>
  <si>
    <t>293</t>
  </si>
  <si>
    <t>2841291550,2</t>
  </si>
  <si>
    <t>Dodávka vysokoodolná vinylová podlahová krytina hr.2mm /PVC 4/</t>
  </si>
  <si>
    <t>-523301064</t>
  </si>
  <si>
    <t>24,419</t>
  </si>
  <si>
    <t>"stratné a materiál na fabióny"24,419*0,15</t>
  </si>
  <si>
    <t>294</t>
  </si>
  <si>
    <t>776190000.4</t>
  </si>
  <si>
    <t>D+M  fabiónový sokel podlahy s lištou a klinkom /  k PVC 4/</t>
  </si>
  <si>
    <t>1093493595</t>
  </si>
  <si>
    <t>"výmera ako fabión v. 400 mm viď mtž PVC4 v m´"18,27</t>
  </si>
  <si>
    <t>"stratné 10%"18,27*0,10</t>
  </si>
  <si>
    <t>295</t>
  </si>
  <si>
    <t>776220110.1</t>
  </si>
  <si>
    <t>Lepenie vysokoodolnej vinylovej podlahovej krytiny hr. 2 mm na schodiskové stupne s hrebeňovým soklom vytiahnutým na steny v. 200 mm / stupne schodiska PVC 5/</t>
  </si>
  <si>
    <t>770083255</t>
  </si>
  <si>
    <t>"presný popis viď  TS</t>
  </si>
  <si>
    <t>"mč 113</t>
  </si>
  <si>
    <t>1,25*(0,30+0,15375)*20</t>
  </si>
  <si>
    <t>"hrebeňový sokel</t>
  </si>
  <si>
    <t>(2,70*2+1,35)*0,40</t>
  </si>
  <si>
    <t>296</t>
  </si>
  <si>
    <t>284110002600</t>
  </si>
  <si>
    <t>Dodávka vysokoodolná vinylová podlahová krytina hr.2mm /PVC 5/</t>
  </si>
  <si>
    <t>-1922277542</t>
  </si>
  <si>
    <t>"PVC 6"14,044</t>
  </si>
  <si>
    <t>"stratné a materiál na vytiahnutie na steny"14,044*0,15</t>
  </si>
  <si>
    <t>297</t>
  </si>
  <si>
    <t>776190000.6</t>
  </si>
  <si>
    <t>D+M  fabiónový sokel podlahy s lištou a klinkom / k PVC 5/</t>
  </si>
  <si>
    <t>572167221</t>
  </si>
  <si>
    <t>(0,30+0,15375)*20</t>
  </si>
  <si>
    <t>"stratné 10%"9,075*0,10</t>
  </si>
  <si>
    <t>298</t>
  </si>
  <si>
    <t>776220209</t>
  </si>
  <si>
    <t>D+M rohovej lišty ALU schodiskový profil PROFILPAS 72/F 46x30 mm farba elox strieborná+čierna protišmyk. gum. vložka GM/72   / k PVC 5/</t>
  </si>
  <si>
    <t>231688589</t>
  </si>
  <si>
    <t>1,25*20*1,10</t>
  </si>
  <si>
    <t>299</t>
  </si>
  <si>
    <t>776200008</t>
  </si>
  <si>
    <t>D+M vinylový obklad stien hr. 0,92mm na sadrokartónové steny a sádrové omietky vrátane penetrácie /PVC 6/</t>
  </si>
  <si>
    <t>245018830</t>
  </si>
  <si>
    <t>"v.obkladu 2,75 m</t>
  </si>
  <si>
    <t>(2,40+2,80)*2*2,75</t>
  </si>
  <si>
    <t>-(1,00*1,97+2,125*0,80)</t>
  </si>
  <si>
    <t xml:space="preserve">"mč107 </t>
  </si>
  <si>
    <t>(2,20+3,30)*2*2,75</t>
  </si>
  <si>
    <t>-(0,90*1,97+1,60*0,80)</t>
  </si>
  <si>
    <t>(1,60+0,80)*2*0,26</t>
  </si>
  <si>
    <t>"mč 117</t>
  </si>
  <si>
    <t>(1,70+2,325)*2*2,75-0,80*1,97</t>
  </si>
  <si>
    <t>(2,00+2,325)*2*2,75-0,70*1,97</t>
  </si>
  <si>
    <t>"mč 120</t>
  </si>
  <si>
    <t>"pri umývadle"2,50*2,75</t>
  </si>
  <si>
    <t>(2,10+3,30)*2*2,80</t>
  </si>
  <si>
    <t>-(0,70*1,97+1,60*0,80)</t>
  </si>
  <si>
    <t>(2,85+2,80)*2*2,80</t>
  </si>
  <si>
    <t>300</t>
  </si>
  <si>
    <t>998776202</t>
  </si>
  <si>
    <t>Presun hmôt pre podlahy povlakové v objektoch výšky nad 6 do 12 m</t>
  </si>
  <si>
    <t>509858320</t>
  </si>
  <si>
    <t>783</t>
  </si>
  <si>
    <t>Nátery</t>
  </si>
  <si>
    <t>431</t>
  </si>
  <si>
    <t>783180013R</t>
  </si>
  <si>
    <t>Nátery oceľových konštrukcií protipožiarnym náterom s odolnosťou 30 min., napr. Polylack A- Dunamenti</t>
  </si>
  <si>
    <t>-1377823387</t>
  </si>
  <si>
    <t>"statika S-15 oc. stĺpy OS1"732,04*0,032</t>
  </si>
  <si>
    <t>784</t>
  </si>
  <si>
    <t>Dokončovacie práce - maľby</t>
  </si>
  <si>
    <t>301</t>
  </si>
  <si>
    <t>784152280</t>
  </si>
  <si>
    <t>IN1 Umývateľná maľba stien z maliarskych zmesí s vysokou krycou schopnosťou a vysokou odolnosťou voči oderu vrátane penetrácie výšky do 3, 80 m /napr. ESMAL X/</t>
  </si>
  <si>
    <t>-78405962</t>
  </si>
  <si>
    <t>"v. omietky 2,75 m</t>
  </si>
  <si>
    <t>"mč 101</t>
  </si>
  <si>
    <t>(2,50+2,20)*2*2,75</t>
  </si>
  <si>
    <t>-(1,00*2,75+1,15*2,50)</t>
  </si>
  <si>
    <t>(1,15+2,50*2)*0,26</t>
  </si>
  <si>
    <t>"mč 102,103,104</t>
  </si>
  <si>
    <t>(8,70+9,00)*2*2,75</t>
  </si>
  <si>
    <t>-(1,50*2,75+2,125*0,80+1,50*0,80+1,00*1,97*3+3,625*2,50)</t>
  </si>
  <si>
    <t>(3,625+2,50*2)*0,26</t>
  </si>
  <si>
    <t>"mč 105</t>
  </si>
  <si>
    <t>(4,20+4,90)*2*2,75</t>
  </si>
  <si>
    <t>-(1,00*1,97*2+3,05*2,50)</t>
  </si>
  <si>
    <t>(3,05+2,50*2)*0,26</t>
  </si>
  <si>
    <t>"mč 108</t>
  </si>
  <si>
    <t>(6,10+4,20)*2*2,75</t>
  </si>
  <si>
    <t>-(1,05*0,80+0,90*1,97*4+1,00*2,75+1,50*2,75)</t>
  </si>
  <si>
    <t>"mč 109,110</t>
  </si>
  <si>
    <t>(4,20+2,40)*2*2,75*2</t>
  </si>
  <si>
    <t>-(0,90*1,97+1,45*2,50)*2</t>
  </si>
  <si>
    <t>(1,45+2,50*2)*0,26*2</t>
  </si>
  <si>
    <t>"mč 111</t>
  </si>
  <si>
    <t>(6,10+3,70)*2*2,75</t>
  </si>
  <si>
    <t>-(0,90*1,97+2,125*2,50+1,50*2,50)</t>
  </si>
  <si>
    <t>(2,125+2,50*2)*0,26</t>
  </si>
  <si>
    <t>(1,50+2,50*2)*0,26</t>
  </si>
  <si>
    <t>"mč 114</t>
  </si>
  <si>
    <t>(4,80+2,325)*2*2,75</t>
  </si>
  <si>
    <t>-(0,80*1,97*3+0,90*1,97*2+1,50*2,50)</t>
  </si>
  <si>
    <t>(2,20+3,025)*2*2,75</t>
  </si>
  <si>
    <t>-(0,80*1,97+1,50*0,80)</t>
  </si>
  <si>
    <t>(6,20+3,025)*2*2,75</t>
  </si>
  <si>
    <t>-(0,90*1,97+1,05*0,80)</t>
  </si>
  <si>
    <t>"mč 118</t>
  </si>
  <si>
    <t>(6,20+3,125)*2*2,75</t>
  </si>
  <si>
    <t>-(0,80*1,97+0,70*1,97+2,125*2,50)</t>
  </si>
  <si>
    <t>(6,20+8,725)*2*2,75</t>
  </si>
  <si>
    <t>-(1,15*2,50+1,50*2,50*2)</t>
  </si>
  <si>
    <t>"odpočet PVC obkladu"-2,50*2,75</t>
  </si>
  <si>
    <t>(1,50+2,50*2)*0,26*2</t>
  </si>
  <si>
    <t>"v. 2,80 m</t>
  </si>
  <si>
    <t>"mč 202</t>
  </si>
  <si>
    <t>(2,80+2,40)*2*2,80</t>
  </si>
  <si>
    <t>-(1,70*2,80+1,00*2,55)</t>
  </si>
  <si>
    <t>(1,00+2,55*2)*0,20</t>
  </si>
  <si>
    <t>"mč 203,204</t>
  </si>
  <si>
    <t>(8,70+5,95)*2*2,80</t>
  </si>
  <si>
    <t>-(1,50*2,80*2+2,125*1,65+1,70*2,80+2,90*2,55)</t>
  </si>
  <si>
    <t>(2,90+2,55*2)*0,26</t>
  </si>
  <si>
    <t>"mč 205</t>
  </si>
  <si>
    <t>(4,90+1,80)*2*2,80</t>
  </si>
  <si>
    <t>-(1,50*2,80+0,90*1,97*4+1,05*0,80)</t>
  </si>
  <si>
    <t>"mč 206</t>
  </si>
  <si>
    <t>(6,10+3,70)*2*2,80</t>
  </si>
  <si>
    <t>-(0,90*1,97+3,10*2,425)</t>
  </si>
  <si>
    <t>"mč 207,208</t>
  </si>
  <si>
    <t>(4,20+2,40)*2*2,80*2</t>
  </si>
  <si>
    <t>-(0,90*1,97+1,50*2,55)*2</t>
  </si>
  <si>
    <t>(1,50+2,55*2)*0,26*2</t>
  </si>
  <si>
    <t>"mč 210</t>
  </si>
  <si>
    <t>(5,35*2+1,50)*2,80-1,00*1,97*3</t>
  </si>
  <si>
    <t>"mč 211</t>
  </si>
  <si>
    <t>(5,25+4,20)*2*2,80</t>
  </si>
  <si>
    <t>-(1,00*1,97*2+3,05*2,55)</t>
  </si>
  <si>
    <t>(3,05+2,55*2)*0,26</t>
  </si>
  <si>
    <t>302</t>
  </si>
  <si>
    <t>784152281</t>
  </si>
  <si>
    <t>IN2 Maľby stropov z maliarskych zmesí s dobrou krycou schopnosťou a paropriepustnosťou vrátane penetrácie výšky do 3, 80 m /napr. ESMAL STANDARD/</t>
  </si>
  <si>
    <t>410841111</t>
  </si>
  <si>
    <t>"stropy 1NP+2NP výmera ako omietka stropov"448,84+25,41</t>
  </si>
  <si>
    <t>303</t>
  </si>
  <si>
    <t>784152282</t>
  </si>
  <si>
    <t>IN3 Interiérová vysokoumývateľná farba so zamatovým vzhľadom na báze vinylových kopolymérov vrátane penetrácie /napr.SAN MARCO UNO/</t>
  </si>
  <si>
    <t>308856184</t>
  </si>
  <si>
    <t>"1NP+2.NP schodisko v. maľby 1,23+4,645=5,875 m</t>
  </si>
  <si>
    <t>(4,05+5,25)*2*5,875</t>
  </si>
  <si>
    <t>-(0,90*1,97+2,125*2,50+1,00*2,55+2,125*1,65)</t>
  </si>
  <si>
    <t>(0,90+1,97*2)*0,20+(2,125+2,50*2)*0,26+(1,00+2,55*2)*0,20+(2,125+1,65*2)*0,26</t>
  </si>
  <si>
    <t>304</t>
  </si>
  <si>
    <t>784418012</t>
  </si>
  <si>
    <t xml:space="preserve">Zakrývanie podláh a zariadení papierom v miestnostiach alebo na schodisku   </t>
  </si>
  <si>
    <t>1742629971</t>
  </si>
  <si>
    <t>"výmera ako čistenie miestností 1NP+2NP"293,84+157,45</t>
  </si>
  <si>
    <t>Práce a dodávky M</t>
  </si>
  <si>
    <t>21-M</t>
  </si>
  <si>
    <t>Elektromontáže</t>
  </si>
  <si>
    <t>21.1</t>
  </si>
  <si>
    <t>Montáž silnoprúd</t>
  </si>
  <si>
    <t>305</t>
  </si>
  <si>
    <t>213290150.21</t>
  </si>
  <si>
    <t>Inštal. krab. KR 68</t>
  </si>
  <si>
    <t>911303226</t>
  </si>
  <si>
    <t>306</t>
  </si>
  <si>
    <t>213290150.22</t>
  </si>
  <si>
    <t>Inštal. krab. KP 68</t>
  </si>
  <si>
    <t>806203011</t>
  </si>
  <si>
    <t>307</t>
  </si>
  <si>
    <t>213290150.23</t>
  </si>
  <si>
    <t>Inštal. krab. KR 97</t>
  </si>
  <si>
    <t>973807755</t>
  </si>
  <si>
    <t>308</t>
  </si>
  <si>
    <t>213290150.24</t>
  </si>
  <si>
    <t>Trubka LUR d=40mm</t>
  </si>
  <si>
    <t>-1308499766</t>
  </si>
  <si>
    <t>309</t>
  </si>
  <si>
    <t>213290150.25</t>
  </si>
  <si>
    <t>Lustr. svorka 3x4</t>
  </si>
  <si>
    <t>-790219965</t>
  </si>
  <si>
    <t>310</t>
  </si>
  <si>
    <t>213290150.26</t>
  </si>
  <si>
    <t>Ukonč. vod. v rozv.</t>
  </si>
  <si>
    <t>-315003083</t>
  </si>
  <si>
    <t>311</t>
  </si>
  <si>
    <t>213290150.27</t>
  </si>
  <si>
    <t>Kábel  CYKY-J 3x1,5mm2</t>
  </si>
  <si>
    <t>-530539436</t>
  </si>
  <si>
    <t>312</t>
  </si>
  <si>
    <t>213290150.28</t>
  </si>
  <si>
    <t>Kábel  CYKY-O3x1,5mm2</t>
  </si>
  <si>
    <t>-540059970</t>
  </si>
  <si>
    <t>313</t>
  </si>
  <si>
    <t>213290150.29</t>
  </si>
  <si>
    <t>Kábel  CYKY-J 5x1,5mm2</t>
  </si>
  <si>
    <t>516751740</t>
  </si>
  <si>
    <t>314</t>
  </si>
  <si>
    <t>213290150.30</t>
  </si>
  <si>
    <t>Kábel  CYKY-J 3x2,5mm2</t>
  </si>
  <si>
    <t>-675430191</t>
  </si>
  <si>
    <t>315</t>
  </si>
  <si>
    <t>213290150.31</t>
  </si>
  <si>
    <t>Kábel  CYKY-J 5x2,5mm2</t>
  </si>
  <si>
    <t>-609454441</t>
  </si>
  <si>
    <t>316</t>
  </si>
  <si>
    <t>213290150.32</t>
  </si>
  <si>
    <t>Inšt. krab.ACIDUR</t>
  </si>
  <si>
    <t>-2029097261</t>
  </si>
  <si>
    <t>317</t>
  </si>
  <si>
    <t>213290150.33</t>
  </si>
  <si>
    <t>Vodič CY 6mm2 - z/ž</t>
  </si>
  <si>
    <t>1546045217</t>
  </si>
  <si>
    <t>318</t>
  </si>
  <si>
    <t>213290150.34</t>
  </si>
  <si>
    <t>Vypínač 1-pól. p. om.  Legrand Valena (rad. 1)</t>
  </si>
  <si>
    <t>-1430094430</t>
  </si>
  <si>
    <t>319</t>
  </si>
  <si>
    <t>213290150.35</t>
  </si>
  <si>
    <t>Vypínač 1-pól. p. om.  Legrand Valena (rad. 5) - sériový</t>
  </si>
  <si>
    <t>-595848128</t>
  </si>
  <si>
    <t>320</t>
  </si>
  <si>
    <t>213290150.36</t>
  </si>
  <si>
    <t>Vypínač 1-pól. p. om.  Legrand Valena (rad. 6) - striedavý</t>
  </si>
  <si>
    <t>-1629879885</t>
  </si>
  <si>
    <t>321</t>
  </si>
  <si>
    <t>213290150.37</t>
  </si>
  <si>
    <t>Vypínač 1-pól. p. om.  Legrand Valena (rad. 5B)- striedavý 5B</t>
  </si>
  <si>
    <t>-2022596965</t>
  </si>
  <si>
    <t>322</t>
  </si>
  <si>
    <t>213290150.38</t>
  </si>
  <si>
    <t>Vypínač 1-pól. p. om.  Legrand Valena (rad. 7) – krížový</t>
  </si>
  <si>
    <t>297877247</t>
  </si>
  <si>
    <t>323</t>
  </si>
  <si>
    <t>213290150.39</t>
  </si>
  <si>
    <t>Zásuvka 230V p. om.Legrand Valena</t>
  </si>
  <si>
    <t>-1139473420</t>
  </si>
  <si>
    <t>324</t>
  </si>
  <si>
    <t>213290150.40</t>
  </si>
  <si>
    <t>Slaboprúdová zásuvka RJ45 Legrand Valena</t>
  </si>
  <si>
    <t>369089133</t>
  </si>
  <si>
    <t>325</t>
  </si>
  <si>
    <t>213290150.41</t>
  </si>
  <si>
    <t>Trojfázová zásuvka 400V, 16A</t>
  </si>
  <si>
    <t>-895342691</t>
  </si>
  <si>
    <t>326</t>
  </si>
  <si>
    <t>213290150.42</t>
  </si>
  <si>
    <t>Sporáková prípojka S25 JEPF 1103 B4, 400V, 16A</t>
  </si>
  <si>
    <t>1695834800</t>
  </si>
  <si>
    <t>327</t>
  </si>
  <si>
    <t>213290150.43</t>
  </si>
  <si>
    <t>Hlavná zemniaca svorka objektu EPS</t>
  </si>
  <si>
    <t>910866765</t>
  </si>
  <si>
    <t>328</t>
  </si>
  <si>
    <t>213290150.44</t>
  </si>
  <si>
    <t>Plastový rozvádzač  54M podľa výkr. č. D1.5-4, D1.5-5</t>
  </si>
  <si>
    <t>1281373870</t>
  </si>
  <si>
    <t>329</t>
  </si>
  <si>
    <t>213290150.11</t>
  </si>
  <si>
    <t>Ostatné drobné montážne práce</t>
  </si>
  <si>
    <t>-1036779843</t>
  </si>
  <si>
    <t>434</t>
  </si>
  <si>
    <t>210020924</t>
  </si>
  <si>
    <t>Vytmelenie káblových prestupov</t>
  </si>
  <si>
    <t>347840703</t>
  </si>
  <si>
    <t>21.2</t>
  </si>
  <si>
    <t>Nosný materiál silnoprúd</t>
  </si>
  <si>
    <t>330</t>
  </si>
  <si>
    <t>M001</t>
  </si>
  <si>
    <t>-1360152336</t>
  </si>
  <si>
    <t>331</t>
  </si>
  <si>
    <t>M002</t>
  </si>
  <si>
    <t>-479448606</t>
  </si>
  <si>
    <t>332</t>
  </si>
  <si>
    <t>M003</t>
  </si>
  <si>
    <t>1981337066</t>
  </si>
  <si>
    <t>333</t>
  </si>
  <si>
    <t>M004</t>
  </si>
  <si>
    <t>1339179078</t>
  </si>
  <si>
    <t>334</t>
  </si>
  <si>
    <t>M005</t>
  </si>
  <si>
    <t>-402792073</t>
  </si>
  <si>
    <t>335</t>
  </si>
  <si>
    <t>M007</t>
  </si>
  <si>
    <t>-538274887</t>
  </si>
  <si>
    <t>336</t>
  </si>
  <si>
    <t>M008</t>
  </si>
  <si>
    <t>1137117868</t>
  </si>
  <si>
    <t>337</t>
  </si>
  <si>
    <t>M009</t>
  </si>
  <si>
    <t>248315255</t>
  </si>
  <si>
    <t>338</t>
  </si>
  <si>
    <t>M010</t>
  </si>
  <si>
    <t>-1071669240</t>
  </si>
  <si>
    <t>339</t>
  </si>
  <si>
    <t>M011</t>
  </si>
  <si>
    <t>-2096548042</t>
  </si>
  <si>
    <t>340</t>
  </si>
  <si>
    <t>M012</t>
  </si>
  <si>
    <t>-163104839</t>
  </si>
  <si>
    <t>341</t>
  </si>
  <si>
    <t>M013</t>
  </si>
  <si>
    <t>-1592947327</t>
  </si>
  <si>
    <t>342</t>
  </si>
  <si>
    <t>M014</t>
  </si>
  <si>
    <t>-838498649</t>
  </si>
  <si>
    <t>343</t>
  </si>
  <si>
    <t>M015</t>
  </si>
  <si>
    <t>29411246</t>
  </si>
  <si>
    <t>344</t>
  </si>
  <si>
    <t>M016</t>
  </si>
  <si>
    <t>1049518224</t>
  </si>
  <si>
    <t>345</t>
  </si>
  <si>
    <t>M017</t>
  </si>
  <si>
    <t>-1979812787</t>
  </si>
  <si>
    <t>346</t>
  </si>
  <si>
    <t>M018</t>
  </si>
  <si>
    <t>470953085</t>
  </si>
  <si>
    <t>347</t>
  </si>
  <si>
    <t>M019</t>
  </si>
  <si>
    <t>-1638386773</t>
  </si>
  <si>
    <t>348</t>
  </si>
  <si>
    <t>M020</t>
  </si>
  <si>
    <t>-1065153523</t>
  </si>
  <si>
    <t>349</t>
  </si>
  <si>
    <t>M021</t>
  </si>
  <si>
    <t>-653701678</t>
  </si>
  <si>
    <t>350</t>
  </si>
  <si>
    <t>M022</t>
  </si>
  <si>
    <t>-611282466</t>
  </si>
  <si>
    <t>351</t>
  </si>
  <si>
    <t>M023</t>
  </si>
  <si>
    <t>-669271158</t>
  </si>
  <si>
    <t>352</t>
  </si>
  <si>
    <t>M024</t>
  </si>
  <si>
    <t>-644953688</t>
  </si>
  <si>
    <t>353</t>
  </si>
  <si>
    <t>M025</t>
  </si>
  <si>
    <t>Drobný montážny materiál</t>
  </si>
  <si>
    <t>-955734042</t>
  </si>
  <si>
    <t>435</t>
  </si>
  <si>
    <t>M062</t>
  </si>
  <si>
    <t>Grafitový protipožiarny tmel FIGM obj. č. 5087651 Fischr Firestop (EI 90)</t>
  </si>
  <si>
    <t>bal</t>
  </si>
  <si>
    <t>-661006133</t>
  </si>
  <si>
    <t>436</t>
  </si>
  <si>
    <t>M063</t>
  </si>
  <si>
    <t>KPM2 aplikačná pištol obj. č. 53117 Fischr Firestop</t>
  </si>
  <si>
    <t>2136977884</t>
  </si>
  <si>
    <t>21.3</t>
  </si>
  <si>
    <t>Montáž svietidlá</t>
  </si>
  <si>
    <t>354</t>
  </si>
  <si>
    <t>213290150.45</t>
  </si>
  <si>
    <t>Prisadené LED líniové svietidlo, LC-03-550-10</t>
  </si>
  <si>
    <t xml:space="preserve">ks </t>
  </si>
  <si>
    <t>1459601675</t>
  </si>
  <si>
    <t>355</t>
  </si>
  <si>
    <t>213290150.46</t>
  </si>
  <si>
    <t>Prisadené LED líniové svietidlo, LC-03-552-20</t>
  </si>
  <si>
    <t>-645409822</t>
  </si>
  <si>
    <t>356</t>
  </si>
  <si>
    <t>213290150.47</t>
  </si>
  <si>
    <t>Prisadené LED líniové svietidlo, LC-03-552-30</t>
  </si>
  <si>
    <t>206153908</t>
  </si>
  <si>
    <t>357</t>
  </si>
  <si>
    <t>213290150.48</t>
  </si>
  <si>
    <t>Prisadené LED líniové svietidlo, LC-03-552-40</t>
  </si>
  <si>
    <t>-579545257</t>
  </si>
  <si>
    <t>358</t>
  </si>
  <si>
    <t>213290150.49</t>
  </si>
  <si>
    <t>1679354112</t>
  </si>
  <si>
    <t>359</t>
  </si>
  <si>
    <t>213290150.50</t>
  </si>
  <si>
    <t>LED svietidlo prisadené, GXLS225</t>
  </si>
  <si>
    <t>1427820788</t>
  </si>
  <si>
    <t>360</t>
  </si>
  <si>
    <t>213290150.51</t>
  </si>
  <si>
    <t>Nástenné LED svietidlo, LC-LED line-4234-600-WW</t>
  </si>
  <si>
    <t>476969460</t>
  </si>
  <si>
    <t>361</t>
  </si>
  <si>
    <t>213290150.52</t>
  </si>
  <si>
    <t>LED pás + hliníková lišta, LC-3014SMD-120-00-WW+LC-XC11</t>
  </si>
  <si>
    <t>568573673</t>
  </si>
  <si>
    <t>362</t>
  </si>
  <si>
    <t>213290150.53</t>
  </si>
  <si>
    <t>Líniové LED svietidlo, LC-LED lineXC21-2000-830</t>
  </si>
  <si>
    <t>-460264503</t>
  </si>
  <si>
    <t>363</t>
  </si>
  <si>
    <t>213290150.54</t>
  </si>
  <si>
    <t>Napájací zdroj, LPV-60-24</t>
  </si>
  <si>
    <t>-484483506</t>
  </si>
  <si>
    <t>364</t>
  </si>
  <si>
    <t>213290150.55</t>
  </si>
  <si>
    <t>Napájací zdroj, LPV-100-24</t>
  </si>
  <si>
    <t>-311165515</t>
  </si>
  <si>
    <t>21.4</t>
  </si>
  <si>
    <t>Nosný materiál svietidlá</t>
  </si>
  <si>
    <t>365</t>
  </si>
  <si>
    <t>M026</t>
  </si>
  <si>
    <t>-285552699</t>
  </si>
  <si>
    <t>366</t>
  </si>
  <si>
    <t>M027</t>
  </si>
  <si>
    <t>-1372078020</t>
  </si>
  <si>
    <t>367</t>
  </si>
  <si>
    <t>M028</t>
  </si>
  <si>
    <t>1799971536</t>
  </si>
  <si>
    <t>368</t>
  </si>
  <si>
    <t>M029</t>
  </si>
  <si>
    <t>-2133580037</t>
  </si>
  <si>
    <t>369</t>
  </si>
  <si>
    <t>M030</t>
  </si>
  <si>
    <t>1591245709</t>
  </si>
  <si>
    <t>370</t>
  </si>
  <si>
    <t>M031</t>
  </si>
  <si>
    <t>-1886752994</t>
  </si>
  <si>
    <t>371</t>
  </si>
  <si>
    <t>M032</t>
  </si>
  <si>
    <t>1003044484</t>
  </si>
  <si>
    <t>372</t>
  </si>
  <si>
    <t>M033</t>
  </si>
  <si>
    <t>LED pás + hliníková lišta, LC-3014SMD-120-00-WW+LC-XC11 (1000x10mm)</t>
  </si>
  <si>
    <t>-453834465</t>
  </si>
  <si>
    <t>373</t>
  </si>
  <si>
    <t>M034</t>
  </si>
  <si>
    <t>Líniové LED svietidlo, LC-LED lineXC21-2000-830 (2000x50x50mm)</t>
  </si>
  <si>
    <t>-163734802</t>
  </si>
  <si>
    <t>374</t>
  </si>
  <si>
    <t>M035</t>
  </si>
  <si>
    <t>Napájací zdroj, ELG-150-24</t>
  </si>
  <si>
    <t>-563396670</t>
  </si>
  <si>
    <t>375</t>
  </si>
  <si>
    <t>M036</t>
  </si>
  <si>
    <t>-401885891</t>
  </si>
  <si>
    <t>21.5</t>
  </si>
  <si>
    <t>Montáž slaboprúd</t>
  </si>
  <si>
    <t>376</t>
  </si>
  <si>
    <t>213290150.56</t>
  </si>
  <si>
    <t>Legrand LINKEO modulárny patchpanel 24port 1U pre UTP i STP keystone, kovová vyväz. lišta</t>
  </si>
  <si>
    <t>2017722225</t>
  </si>
  <si>
    <t>377</t>
  </si>
  <si>
    <t>213290150.57</t>
  </si>
  <si>
    <t>Legrand LINKEO keystone Cat6, UTP, 180 stupnov. svork. typ 110, biely</t>
  </si>
  <si>
    <t>-880604973</t>
  </si>
  <si>
    <t>378</t>
  </si>
  <si>
    <t>213290150.58</t>
  </si>
  <si>
    <t>CNS kabel UTP, Cat5E, lanko, PVC, box 305m - šedá</t>
  </si>
  <si>
    <t>666965088</t>
  </si>
  <si>
    <t>379</t>
  </si>
  <si>
    <t>213290150.59</t>
  </si>
  <si>
    <t>CNS patch kábel Cat5E, UTP - 2m , čierny</t>
  </si>
  <si>
    <t>720184667</t>
  </si>
  <si>
    <t>380</t>
  </si>
  <si>
    <t>213290150.60</t>
  </si>
  <si>
    <t>Legrand LINKEO zásuvka UTP 2port, Cat5E, pod omietku</t>
  </si>
  <si>
    <t>1730926192</t>
  </si>
  <si>
    <t>381</t>
  </si>
  <si>
    <t>213290150.61</t>
  </si>
  <si>
    <t>Chránička HDPE 32/27mm, oranžová, silikonová</t>
  </si>
  <si>
    <t>927849987</t>
  </si>
  <si>
    <t>382</t>
  </si>
  <si>
    <t>213290150.63</t>
  </si>
  <si>
    <t>Kábel JYStY 4 x 2 x 0,8</t>
  </si>
  <si>
    <t>-1644852180</t>
  </si>
  <si>
    <t>383</t>
  </si>
  <si>
    <t>213290150.64</t>
  </si>
  <si>
    <t>Tesla domáci telefón DDS s reguláciou hlasitosti 4FP11083.1</t>
  </si>
  <si>
    <t>-364084819</t>
  </si>
  <si>
    <t>384</t>
  </si>
  <si>
    <t>213290150.65</t>
  </si>
  <si>
    <t>Škatule montážna 1B pod omietku - US KARAT 4FA24955</t>
  </si>
  <si>
    <t>1194593913</t>
  </si>
  <si>
    <t>385</t>
  </si>
  <si>
    <t>213290150.66</t>
  </si>
  <si>
    <t>Modul elektrického vrátnika VEV 2 4FN23107.1/N</t>
  </si>
  <si>
    <t>-1187690973</t>
  </si>
  <si>
    <t>386</t>
  </si>
  <si>
    <t>213290150.67</t>
  </si>
  <si>
    <t>Strieška pod omietku - KARAT, INOX 4FA69021.5</t>
  </si>
  <si>
    <t>1314410174</t>
  </si>
  <si>
    <t>21.6</t>
  </si>
  <si>
    <t>Nosný materiál slaboprúd</t>
  </si>
  <si>
    <t>387</t>
  </si>
  <si>
    <t>M037</t>
  </si>
  <si>
    <t>-1009903750</t>
  </si>
  <si>
    <t>388</t>
  </si>
  <si>
    <t>M038</t>
  </si>
  <si>
    <t>1109838662</t>
  </si>
  <si>
    <t>389</t>
  </si>
  <si>
    <t>M039</t>
  </si>
  <si>
    <t>647558840</t>
  </si>
  <si>
    <t>390</t>
  </si>
  <si>
    <t>M040</t>
  </si>
  <si>
    <t>-23769232</t>
  </si>
  <si>
    <t>391</t>
  </si>
  <si>
    <t>M041</t>
  </si>
  <si>
    <t>1028638392</t>
  </si>
  <si>
    <t>392</t>
  </si>
  <si>
    <t>M042</t>
  </si>
  <si>
    <t>-240516341</t>
  </si>
  <si>
    <t>393</t>
  </si>
  <si>
    <t>M043</t>
  </si>
  <si>
    <t>-1844078867</t>
  </si>
  <si>
    <t>394</t>
  </si>
  <si>
    <t>M044</t>
  </si>
  <si>
    <t>1654884627</t>
  </si>
  <si>
    <t>395</t>
  </si>
  <si>
    <t>M045</t>
  </si>
  <si>
    <t>-1071777298</t>
  </si>
  <si>
    <t>396</t>
  </si>
  <si>
    <t>M046</t>
  </si>
  <si>
    <t>1619692607</t>
  </si>
  <si>
    <t>397</t>
  </si>
  <si>
    <t>M047</t>
  </si>
  <si>
    <t>-297092330</t>
  </si>
  <si>
    <t>21.7</t>
  </si>
  <si>
    <t>Montáž bleskozvod</t>
  </si>
  <si>
    <t>398</t>
  </si>
  <si>
    <t>213290150.68</t>
  </si>
  <si>
    <t>Vodič  FeZn d=8mm</t>
  </si>
  <si>
    <t>kg</t>
  </si>
  <si>
    <t>1947574068</t>
  </si>
  <si>
    <t>399</t>
  </si>
  <si>
    <t>213290150.69</t>
  </si>
  <si>
    <t>Vodič  FeZn d=10mm</t>
  </si>
  <si>
    <t>1257430416</t>
  </si>
  <si>
    <t>400</t>
  </si>
  <si>
    <t>213290150.70</t>
  </si>
  <si>
    <t>Vodič  FeZn30/4mm</t>
  </si>
  <si>
    <t>-14825236</t>
  </si>
  <si>
    <t>401</t>
  </si>
  <si>
    <t>213290150.71</t>
  </si>
  <si>
    <t>Skúšobná svorka SZ</t>
  </si>
  <si>
    <t>-77107865</t>
  </si>
  <si>
    <t>402</t>
  </si>
  <si>
    <t>213290150.72</t>
  </si>
  <si>
    <t>Trubka PVC d=36mm pod omietkou</t>
  </si>
  <si>
    <t>-248678916</t>
  </si>
  <si>
    <t>403</t>
  </si>
  <si>
    <t>213290150.73</t>
  </si>
  <si>
    <t>Inštalačná krabica KO125mm</t>
  </si>
  <si>
    <t>-1304294601</t>
  </si>
  <si>
    <t>404</t>
  </si>
  <si>
    <t>213290150.74</t>
  </si>
  <si>
    <t>Svorka SP1</t>
  </si>
  <si>
    <t>589858114</t>
  </si>
  <si>
    <t>405</t>
  </si>
  <si>
    <t>213290150.75</t>
  </si>
  <si>
    <t>Spojovacia svorka SS</t>
  </si>
  <si>
    <t>-671403309</t>
  </si>
  <si>
    <t>406</t>
  </si>
  <si>
    <t>213290150.76</t>
  </si>
  <si>
    <t>Podpera PV 21</t>
  </si>
  <si>
    <t>1574511214</t>
  </si>
  <si>
    <t>407</t>
  </si>
  <si>
    <t>213290150.77</t>
  </si>
  <si>
    <t>Podpera PV23</t>
  </si>
  <si>
    <t>1044891072</t>
  </si>
  <si>
    <t>408</t>
  </si>
  <si>
    <t>213290150.78</t>
  </si>
  <si>
    <t>Ochranný uholník oU 1,7m</t>
  </si>
  <si>
    <t>997213493</t>
  </si>
  <si>
    <t>409</t>
  </si>
  <si>
    <t>213290150.79</t>
  </si>
  <si>
    <t>Držiak ochranného uholníka DUS 18 05f</t>
  </si>
  <si>
    <t>1801858183</t>
  </si>
  <si>
    <t>410</t>
  </si>
  <si>
    <t>213290150.80</t>
  </si>
  <si>
    <t>Pripojovacia svorka SR03</t>
  </si>
  <si>
    <t>998288222</t>
  </si>
  <si>
    <t>411</t>
  </si>
  <si>
    <t>213290150.81</t>
  </si>
  <si>
    <t>1628769132</t>
  </si>
  <si>
    <t>21.8</t>
  </si>
  <si>
    <t>Bleskozvod nosný materiál</t>
  </si>
  <si>
    <t>412</t>
  </si>
  <si>
    <t>M048</t>
  </si>
  <si>
    <t>829108712</t>
  </si>
  <si>
    <t>413</t>
  </si>
  <si>
    <t>M049</t>
  </si>
  <si>
    <t>1766842114</t>
  </si>
  <si>
    <t>414</t>
  </si>
  <si>
    <t>M050</t>
  </si>
  <si>
    <t>1396658641</t>
  </si>
  <si>
    <t>415</t>
  </si>
  <si>
    <t>M051</t>
  </si>
  <si>
    <t>-1487011296</t>
  </si>
  <si>
    <t>416</t>
  </si>
  <si>
    <t>M052</t>
  </si>
  <si>
    <t>-1713496839</t>
  </si>
  <si>
    <t>417</t>
  </si>
  <si>
    <t>M053</t>
  </si>
  <si>
    <t>-1956900681</t>
  </si>
  <si>
    <t>418</t>
  </si>
  <si>
    <t>M054</t>
  </si>
  <si>
    <t>519982171</t>
  </si>
  <si>
    <t>419</t>
  </si>
  <si>
    <t>M055</t>
  </si>
  <si>
    <t>-976368249</t>
  </si>
  <si>
    <t>420</t>
  </si>
  <si>
    <t>M056</t>
  </si>
  <si>
    <t>1558794069</t>
  </si>
  <si>
    <t>421</t>
  </si>
  <si>
    <t>M057</t>
  </si>
  <si>
    <t>1361248098</t>
  </si>
  <si>
    <t>422</t>
  </si>
  <si>
    <t>M058</t>
  </si>
  <si>
    <t>194885529</t>
  </si>
  <si>
    <t>423</t>
  </si>
  <si>
    <t>M059</t>
  </si>
  <si>
    <t>136928450</t>
  </si>
  <si>
    <t>424</t>
  </si>
  <si>
    <t>M060</t>
  </si>
  <si>
    <t>1890935016</t>
  </si>
  <si>
    <t>425</t>
  </si>
  <si>
    <t>M061</t>
  </si>
  <si>
    <t>1950797015</t>
  </si>
  <si>
    <t>21.9</t>
  </si>
  <si>
    <t>Hodinová zúčtovacia sadzba</t>
  </si>
  <si>
    <t>426</t>
  </si>
  <si>
    <t>213290150.62</t>
  </si>
  <si>
    <t>Dokumentácia skutočného vyhotovenia</t>
  </si>
  <si>
    <t>-955253341</t>
  </si>
  <si>
    <t>427</t>
  </si>
  <si>
    <t>213291000</t>
  </si>
  <si>
    <t>Spracovanie východiskovej revízie a vypracovanie správy</t>
  </si>
  <si>
    <t>hod.</t>
  </si>
  <si>
    <t>-384839586</t>
  </si>
  <si>
    <t>33-M</t>
  </si>
  <si>
    <t>Montáže dopravných zariadení, skladových zariadení a váh</t>
  </si>
  <si>
    <t>428</t>
  </si>
  <si>
    <t>330001</t>
  </si>
  <si>
    <t>D+M zvislá zdvíhacia hydraulická plošina model EHD - E08/ /fi VELCON/</t>
  </si>
  <si>
    <t>260844014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</si>
  <si>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</si>
  <si>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</si>
  <si>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</si>
  <si>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</si>
  <si>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</si>
  <si>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</si>
  <si>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</si>
  <si>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</si>
  <si>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</si>
  <si>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</si>
  <si>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</si>
  <si>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429</t>
  </si>
  <si>
    <t>430021111</t>
  </si>
  <si>
    <t>D+M oceľovej konštrukcie povrchová úprava náter ALKYTON kováčska čierna</t>
  </si>
  <si>
    <t>-2062697273</t>
  </si>
  <si>
    <t>"statika S-15"732,04*1,10</t>
  </si>
  <si>
    <t>"statika S-16"7464,27</t>
  </si>
  <si>
    <t>"statika S-17"3696,86</t>
  </si>
  <si>
    <t>44-M</t>
  </si>
  <si>
    <t>Hasiace prístroje</t>
  </si>
  <si>
    <t>430</t>
  </si>
  <si>
    <t>449831307</t>
  </si>
  <si>
    <t>Ručný hasiaci prístroj práškový 6 kg</t>
  </si>
  <si>
    <t>1809936410</t>
  </si>
  <si>
    <t>02 - SO 02 Prípojka vody a kanalizácie</t>
  </si>
  <si>
    <t>Ing. Stano Švec</t>
  </si>
  <si>
    <t xml:space="preserve">    722 - Zdravotechnika - vnútorný vodovod</t>
  </si>
  <si>
    <t xml:space="preserve">    23-M - Montáže potrubia</t>
  </si>
  <si>
    <t>11001-1010</t>
  </si>
  <si>
    <t>Vytýčenie trasy vodovodu, kanalizácie v rovine</t>
  </si>
  <si>
    <t>km</t>
  </si>
  <si>
    <t>316544958</t>
  </si>
  <si>
    <t>13220-1200</t>
  </si>
  <si>
    <t>Hĺbenie rýh šírka do 2 m v horn. tr. 3 nad 100 m3</t>
  </si>
  <si>
    <t>1016814306</t>
  </si>
  <si>
    <t>422 6D0104</t>
  </si>
  <si>
    <t>Retenčná nádrž s objemom 25m3</t>
  </si>
  <si>
    <t>kus</t>
  </si>
  <si>
    <t>-2104438979</t>
  </si>
  <si>
    <t>13220-1209</t>
  </si>
  <si>
    <t>Príplatok za lepivosť horniny tr.3 v rýhach š. do 200 cm</t>
  </si>
  <si>
    <t>-1609166725</t>
  </si>
  <si>
    <t>16110-1101</t>
  </si>
  <si>
    <t>Zvislé premiestnenie výkopu horn. tr. 1-4 nad 1 m do 2,5 m</t>
  </si>
  <si>
    <t>-1237980312</t>
  </si>
  <si>
    <t>16270-1105</t>
  </si>
  <si>
    <t>Vodorovné premiestnenie výkopu do 10000 m horn. tr. 1-4</t>
  </si>
  <si>
    <t>1430451407</t>
  </si>
  <si>
    <t>16710-1102</t>
  </si>
  <si>
    <t>Nakladanie výkopku nad 100 m3 v horn. tr. 1-4</t>
  </si>
  <si>
    <t>567825538</t>
  </si>
  <si>
    <t>17420-1101</t>
  </si>
  <si>
    <t>Zásyp nezhutnený jám, rýh, šachiet alebo okolo objektu</t>
  </si>
  <si>
    <t>-409876479</t>
  </si>
  <si>
    <t>17510-1101</t>
  </si>
  <si>
    <t>Obsyp potrubia bez prehodenia sypaniny</t>
  </si>
  <si>
    <t>670732103</t>
  </si>
  <si>
    <t>17510-1109</t>
  </si>
  <si>
    <t>Obsyp potrubia príplatok za prehodenie sypaniny</t>
  </si>
  <si>
    <t>1860313547</t>
  </si>
  <si>
    <t>45154-1111</t>
  </si>
  <si>
    <t>Lôžko pod potrubie, stoky v otvorenom výkope zo štrkodrvy</t>
  </si>
  <si>
    <t>-1881028318</t>
  </si>
  <si>
    <t>83126-3195</t>
  </si>
  <si>
    <t>Príplatok za zhotovenie kanalizačnej prípojky DN 100-300</t>
  </si>
  <si>
    <t>593548311</t>
  </si>
  <si>
    <t>87116-1121</t>
  </si>
  <si>
    <t>Montáž potrubia z tlakových rúrok polyetylénových d 32</t>
  </si>
  <si>
    <t>1226508311</t>
  </si>
  <si>
    <t>286 138400</t>
  </si>
  <si>
    <t>Rúrka PVC tlaková ťažká LPE d 32x 2,9x6000 voda</t>
  </si>
  <si>
    <t>866598758</t>
  </si>
  <si>
    <t>87131-3121</t>
  </si>
  <si>
    <t>Montáž potrubia z kanalizačných rúr z PVC v otvorenom výkope do 20% DN 150, tesnenie gum. krúžkami</t>
  </si>
  <si>
    <t>245795608</t>
  </si>
  <si>
    <t>286 110150</t>
  </si>
  <si>
    <t>Rúrka PVC kanalizačná spoj gum. krúžkom 125x3,2x5000</t>
  </si>
  <si>
    <t>-139577796</t>
  </si>
  <si>
    <t>286 110200</t>
  </si>
  <si>
    <t>Rúrka PVC kanalizačná spoj gum. krúžkom 160x4,7x5000</t>
  </si>
  <si>
    <t>-580578666</t>
  </si>
  <si>
    <t>87917-2199</t>
  </si>
  <si>
    <t>Príplatok za montáž vodovodných prípojok DN 32-80</t>
  </si>
  <si>
    <t>-984814296</t>
  </si>
  <si>
    <t>89116-3111</t>
  </si>
  <si>
    <t>Montáž vodovodných ventilov hlavných pre prípojky DN 25</t>
  </si>
  <si>
    <t>1880956566</t>
  </si>
  <si>
    <t>89210-1111</t>
  </si>
  <si>
    <t>Skúška tesnosti kanalizačného potrubia DN do 200 vodou</t>
  </si>
  <si>
    <t>-1123930347</t>
  </si>
  <si>
    <t>89223-3111</t>
  </si>
  <si>
    <t>Preplachovanie a dezinfekcia vodovodného potrubia DN 40-70</t>
  </si>
  <si>
    <t>1743535481</t>
  </si>
  <si>
    <t>89224-1111</t>
  </si>
  <si>
    <t>Tlaková skúška vodovodného potrubia DN do 80</t>
  </si>
  <si>
    <t>1194830995</t>
  </si>
  <si>
    <t>89442-1131</t>
  </si>
  <si>
    <t>Osadenie prefabrikovaných šachiet nad 10 t</t>
  </si>
  <si>
    <t>428073004</t>
  </si>
  <si>
    <t>89480-8020</t>
  </si>
  <si>
    <t>Montáž revíznej šachty z PVC, DN šachty 600, DN potrubia 160, hl. do 2000 mm</t>
  </si>
  <si>
    <t>685204571</t>
  </si>
  <si>
    <t>286 5A2303</t>
  </si>
  <si>
    <t>TEGRA 600 - dno šachtové - 600/160x90° - RF110000</t>
  </si>
  <si>
    <t>1353290042</t>
  </si>
  <si>
    <t>286 5A2315</t>
  </si>
  <si>
    <t>Vsakovacia studňa</t>
  </si>
  <si>
    <t>1373596255</t>
  </si>
  <si>
    <t>286 5A2341</t>
  </si>
  <si>
    <t>Vodomerná šachta s osadením a poklopom</t>
  </si>
  <si>
    <t>1388423830</t>
  </si>
  <si>
    <t>286 5A2405</t>
  </si>
  <si>
    <t>TEGRA 600 - rúra šachtová vlnovcová s hrdlom ID600x3650 - RP365000</t>
  </si>
  <si>
    <t>-1997146742</t>
  </si>
  <si>
    <t>286 5A2451</t>
  </si>
  <si>
    <t>TEGRA 600 - tesnenie šacht. rúry 600 - RF999900</t>
  </si>
  <si>
    <t>-1811115939</t>
  </si>
  <si>
    <t>286 5A2472</t>
  </si>
  <si>
    <t>TEGRA 600 - prstenec roznášací betónový - 1100/680/150 - RF600000</t>
  </si>
  <si>
    <t>2082988714</t>
  </si>
  <si>
    <t>286 5A2504</t>
  </si>
  <si>
    <t>TEGRA 600 - poklop liatinový D600 WAVIN D600- MF730000</t>
  </si>
  <si>
    <t>-1355527268</t>
  </si>
  <si>
    <t>89910-1111</t>
  </si>
  <si>
    <t>Osadenie poklopov liatinových, oceľových s rámom do 50 kg</t>
  </si>
  <si>
    <t>1025481238</t>
  </si>
  <si>
    <t>89962-3121</t>
  </si>
  <si>
    <t>Betónové dosky pod šachty</t>
  </si>
  <si>
    <t>-2138973888</t>
  </si>
  <si>
    <t>91972-5111</t>
  </si>
  <si>
    <t>Žumpa z vodotasného betónu s objemom 50m3 s osadením</t>
  </si>
  <si>
    <t>-573498265</t>
  </si>
  <si>
    <t>97913-1413</t>
  </si>
  <si>
    <t>Poplatok za ulož.a znešk.stav.odp na urč.sklád.-hlušina a kamenivo "O"-ost.odpad</t>
  </si>
  <si>
    <t>250532567</t>
  </si>
  <si>
    <t>99827-1101</t>
  </si>
  <si>
    <t>Presun hmôt pre lôžko a obsyp vonkajšieho vodovodného a kanalizačného potrubia</t>
  </si>
  <si>
    <t>57665651</t>
  </si>
  <si>
    <t>722</t>
  </si>
  <si>
    <t>Zdravotechnika - vnútorný vodovod</t>
  </si>
  <si>
    <t>72213-1913</t>
  </si>
  <si>
    <t>Opr. vodov. ocel. potr. záv. vsadenie odbočky do potr. DN 25</t>
  </si>
  <si>
    <t>súbor</t>
  </si>
  <si>
    <t>1537234831</t>
  </si>
  <si>
    <t>72223-0103</t>
  </si>
  <si>
    <t>Armat. vodov. s 2 závitmi, ventil priamy KE 83 T G 1</t>
  </si>
  <si>
    <t>-840317429</t>
  </si>
  <si>
    <t>72223-1063</t>
  </si>
  <si>
    <t>Armat. vodov. s 2 závitmi, ventil spätný VE 3030 G 1</t>
  </si>
  <si>
    <t>-1061775628</t>
  </si>
  <si>
    <t>422 6B0603</t>
  </si>
  <si>
    <t>Filter - FA.00.050.025 - 1"</t>
  </si>
  <si>
    <t>-1442296513</t>
  </si>
  <si>
    <t>72226-2203</t>
  </si>
  <si>
    <t>Montáž vodomera pre vodu do 30° C závitového G 1</t>
  </si>
  <si>
    <t>-116977762</t>
  </si>
  <si>
    <t>72226-2211</t>
  </si>
  <si>
    <t>Vodomer pre vodu do 30° C závitový G 3/4 VM 3-5V</t>
  </si>
  <si>
    <t>1551000557</t>
  </si>
  <si>
    <t>72299-9904</t>
  </si>
  <si>
    <t>Vnútorný vodovod HZS T4</t>
  </si>
  <si>
    <t>hod</t>
  </si>
  <si>
    <t>1562442055</t>
  </si>
  <si>
    <t>99872-2101</t>
  </si>
  <si>
    <t>Presun hmôt pre vnút. vodovod v objektoch výšky do 6 m</t>
  </si>
  <si>
    <t>117204096</t>
  </si>
  <si>
    <t>23-M</t>
  </si>
  <si>
    <t>Montáže potrubia</t>
  </si>
  <si>
    <t>80322-1010</t>
  </si>
  <si>
    <t>Vyhľadávací vodič na potrubí z PE D do 150</t>
  </si>
  <si>
    <t>1971836569</t>
  </si>
  <si>
    <t>03 - SO 03 Prípojka NN</t>
  </si>
  <si>
    <t>Ing. Anton Horváth</t>
  </si>
  <si>
    <t xml:space="preserve">    46-M - Zemné práce vykonávané pri externých montážnych prácach</t>
  </si>
  <si>
    <t>HZS - Hodinové zúčtovacie sadzby</t>
  </si>
  <si>
    <t>213290150</t>
  </si>
  <si>
    <t>Montáž poistkovej skrinky SPP2 na betónový stĺp</t>
  </si>
  <si>
    <t>-980007439</t>
  </si>
  <si>
    <t>213290150.1</t>
  </si>
  <si>
    <t>Montáž kábla NAYY-J 4x25mm2 v zemi</t>
  </si>
  <si>
    <t>-1856754079</t>
  </si>
  <si>
    <t>213290150.2</t>
  </si>
  <si>
    <t>Montáž elektromerového rozvádzača RE typ ER2.0 Z W 40A PO</t>
  </si>
  <si>
    <t>-1000382250</t>
  </si>
  <si>
    <t>213290150.3</t>
  </si>
  <si>
    <t>Montáž kábla CYKY-J 5x10mm2 v zemi</t>
  </si>
  <si>
    <t>2124717525</t>
  </si>
  <si>
    <t>213290151</t>
  </si>
  <si>
    <t>Montáž plastovej chráničky KOPOFLEX d=100mm v zemi</t>
  </si>
  <si>
    <t>-731126733</t>
  </si>
  <si>
    <t>213290150.4</t>
  </si>
  <si>
    <t>-625391108</t>
  </si>
  <si>
    <t>56358741</t>
  </si>
  <si>
    <t>Poistková skrinka SPP2 na betónový stĺp</t>
  </si>
  <si>
    <t>692354334</t>
  </si>
  <si>
    <t>1745689</t>
  </si>
  <si>
    <t>Kábel NAYY-J 4x25mm2 v zemi</t>
  </si>
  <si>
    <t>-899401221</t>
  </si>
  <si>
    <t>56123987</t>
  </si>
  <si>
    <t>Elektromerový rozvádzač RE typ ER2.0 Z W 40A PO</t>
  </si>
  <si>
    <t>1683143522</t>
  </si>
  <si>
    <t>56215153</t>
  </si>
  <si>
    <t>Kábel CYKY-J 5x10mm2 v zemi</t>
  </si>
  <si>
    <t>-210076987</t>
  </si>
  <si>
    <t>109076</t>
  </si>
  <si>
    <t>Plastová chránička KOPOFLEX d=100mm v zemi</t>
  </si>
  <si>
    <t>-1080481192</t>
  </si>
  <si>
    <t>213290150.5</t>
  </si>
  <si>
    <t>1625763950</t>
  </si>
  <si>
    <t>46-M</t>
  </si>
  <si>
    <t>Zemné práce vykonávané pri externých montážnych prácach</t>
  </si>
  <si>
    <t>460101045</t>
  </si>
  <si>
    <t>Výkop ryhy 350x700mm</t>
  </si>
  <si>
    <t>-1114359783</t>
  </si>
  <si>
    <t>460101015</t>
  </si>
  <si>
    <t>Zásyp ryhy a úprava terénu</t>
  </si>
  <si>
    <t>17487294</t>
  </si>
  <si>
    <t>213290150.6</t>
  </si>
  <si>
    <t>Vytýčenie sietí</t>
  </si>
  <si>
    <t>-1620352510</t>
  </si>
  <si>
    <t>213290150.7</t>
  </si>
  <si>
    <t>Projekt skutočného vyhotovenia</t>
  </si>
  <si>
    <t>-1654276865</t>
  </si>
  <si>
    <t>213290150.8</t>
  </si>
  <si>
    <t>Geodetické zameranie</t>
  </si>
  <si>
    <t>235858142</t>
  </si>
  <si>
    <t>HZS</t>
  </si>
  <si>
    <t>Hodinové zúčtovacie sadzby</t>
  </si>
  <si>
    <t>512</t>
  </si>
  <si>
    <t>981703152</t>
  </si>
  <si>
    <t>04 - SO 04 Telefónna prípojka</t>
  </si>
  <si>
    <t>213290150.9</t>
  </si>
  <si>
    <t>Montáž Eurocase nástenného rozvádzača GMA6406 6U</t>
  </si>
  <si>
    <t>148103908</t>
  </si>
  <si>
    <t>213290150.10</t>
  </si>
  <si>
    <t>Montáž kábla SYKFY 4x2x05 v zemi</t>
  </si>
  <si>
    <t>-284001848</t>
  </si>
  <si>
    <t>213290151.1</t>
  </si>
  <si>
    <t>Montáž plastovej chráničky HDPE 40/33 oranžovej v zemi</t>
  </si>
  <si>
    <t>1758919318</t>
  </si>
  <si>
    <t>555947322</t>
  </si>
  <si>
    <t>56358741.1</t>
  </si>
  <si>
    <t>Eurocase nástenný rozvádzač GMA6406 6U / 19" 600*450*370mm</t>
  </si>
  <si>
    <t>-2061342769</t>
  </si>
  <si>
    <t>1745689.1</t>
  </si>
  <si>
    <t>Kábel SYKFY 4x2x05 v zemi</t>
  </si>
  <si>
    <t>26761491</t>
  </si>
  <si>
    <t>109076.1</t>
  </si>
  <si>
    <t>Chránička HDPE 40/33 oranžová v zemi</t>
  </si>
  <si>
    <t>1424092074</t>
  </si>
  <si>
    <t>213290150.12</t>
  </si>
  <si>
    <t>130825362</t>
  </si>
  <si>
    <t>-1251691606</t>
  </si>
  <si>
    <t>-2114790039</t>
  </si>
  <si>
    <t>-363345990</t>
  </si>
  <si>
    <t>1719850906</t>
  </si>
  <si>
    <t>-1751703567</t>
  </si>
  <si>
    <t>1146005759</t>
  </si>
  <si>
    <t>05 - SO 05 Sadové úpravy</t>
  </si>
  <si>
    <t>Ing. Júlia Kopponová</t>
  </si>
  <si>
    <t xml:space="preserve">    1.123 - Sadové úpravy</t>
  </si>
  <si>
    <t>1.123</t>
  </si>
  <si>
    <t>Sadové úpravy</t>
  </si>
  <si>
    <t>123.4</t>
  </si>
  <si>
    <t>Sadové úpravy - viď samostatný súpis prác a dodávok</t>
  </si>
  <si>
    <t>1374952836</t>
  </si>
  <si>
    <t>06 - SO 06 Parkoviská a komunikácie</t>
  </si>
  <si>
    <t>Ing. Matečný</t>
  </si>
  <si>
    <t>11310-7132</t>
  </si>
  <si>
    <t>Odstránenie podkladov alebo krytov z betónu prost. hr. 150-300 mm, do 200 m2</t>
  </si>
  <si>
    <t>-635596444</t>
  </si>
  <si>
    <t>11310-7142</t>
  </si>
  <si>
    <t>Odstránenie podkladov alebo krytov živičných hr. 50-100 mm, do 200 m2</t>
  </si>
  <si>
    <t>-124154343</t>
  </si>
  <si>
    <t>11315-1114</t>
  </si>
  <si>
    <t>Frézovanie živ. krytu hr. do 50 mm, š. do 750 mm alebo do 500 m2</t>
  </si>
  <si>
    <t>-1000326165</t>
  </si>
  <si>
    <t>"hr.2x50mm</t>
  </si>
  <si>
    <t>8,60*2</t>
  </si>
  <si>
    <t>11320-1111</t>
  </si>
  <si>
    <t>Vytrhanie obrubníkov chodníkových ležatých</t>
  </si>
  <si>
    <t>-1426068425</t>
  </si>
  <si>
    <t>12220-2202</t>
  </si>
  <si>
    <t>Odkopávky pre cesty v horn. tr. 3 nad 100 do 1 000 m3</t>
  </si>
  <si>
    <t>1126800499</t>
  </si>
  <si>
    <t>12220-2209</t>
  </si>
  <si>
    <t>Príplatok za lepivosť horn. tr. 3 pre cesty</t>
  </si>
  <si>
    <t>-1945278049</t>
  </si>
  <si>
    <t>16230-1101</t>
  </si>
  <si>
    <t>Vodorovné premiestnenie výkopku do 500 m horn. tr. 1-4</t>
  </si>
  <si>
    <t>-1319403372</t>
  </si>
  <si>
    <t>1713803469</t>
  </si>
  <si>
    <t>17120-12011</t>
  </si>
  <si>
    <t>Poplatok na skládke - zemina</t>
  </si>
  <si>
    <t>63015899</t>
  </si>
  <si>
    <t>17120-1202</t>
  </si>
  <si>
    <t>Uloženie sypaniny na skládky nad 100 do 1 000 m3</t>
  </si>
  <si>
    <t>1182942930</t>
  </si>
  <si>
    <t>21197-1111</t>
  </si>
  <si>
    <t>Zhotovenie opláštenia z geotextílie</t>
  </si>
  <si>
    <t>-1670807006</t>
  </si>
  <si>
    <t>"hr. 6 cm"  2*127,40</t>
  </si>
  <si>
    <t>"vjazdy"     29,10</t>
  </si>
  <si>
    <t>"ZD EDEL"  16,20</t>
  </si>
  <si>
    <t>693 660502</t>
  </si>
  <si>
    <t>Separačná vrstva - geotextília Geomatex NTB 10 600g/m2</t>
  </si>
  <si>
    <t>229424577</t>
  </si>
  <si>
    <t>300,10*1,10</t>
  </si>
  <si>
    <t>21590-1101</t>
  </si>
  <si>
    <t>Zhutnenie podložia z hor. súdr. do 92%PS a nesúdr. Id do 0,8</t>
  </si>
  <si>
    <t>-245909942</t>
  </si>
  <si>
    <t>"hr. 6 cm" 127,40</t>
  </si>
  <si>
    <t>45157-7777</t>
  </si>
  <si>
    <t>Podklad pod dlažbu z kameniva ťaženého hr. 30-100 mm</t>
  </si>
  <si>
    <t>1371179771</t>
  </si>
  <si>
    <t>56486-1110</t>
  </si>
  <si>
    <t>Podklad zo štrkodrte; 31,5 (45)  (Eo=70MPa) UMŠD; 31,5 (45; Gc hr. 200 mm  (STN 73 6126)</t>
  </si>
  <si>
    <t>-1264936160</t>
  </si>
  <si>
    <t>56713-31130</t>
  </si>
  <si>
    <t>Cementom stmelená zmes, (Eo=70MPa)  CBGM C15/20;22CEMIII/A32, 5N hr. 180 mm (STN EN 14227-1)</t>
  </si>
  <si>
    <t>-660046742</t>
  </si>
  <si>
    <t>56713-31151</t>
  </si>
  <si>
    <t>Cementom stmelená zmes, (Eo=70 MPa)  CBGM C15/20; 22CEMIII/A32,5N hr. 200 mm (STN EN 14227-1)</t>
  </si>
  <si>
    <t>1889357297</t>
  </si>
  <si>
    <t>57311-11110</t>
  </si>
  <si>
    <t>Postrek živ. infiltračný s posypom kam. z asfaltu 0,7 kg/m2 PI, A; C65B4 (STN 73 6129)</t>
  </si>
  <si>
    <t>1326573680</t>
  </si>
  <si>
    <t>"preplátovanie"8,60</t>
  </si>
  <si>
    <t>57321-1110</t>
  </si>
  <si>
    <t>Postrek živičný spojovací z cestného asfaltu 0,5 kg/m2 PS,A; C65B4 (STN 73 6129)</t>
  </si>
  <si>
    <t>-1499318668</t>
  </si>
  <si>
    <t>57714-42110</t>
  </si>
  <si>
    <t>Asfaltový betón obrusný AC 11 O, II; CA 50/70 hr. 50 mm, (STN EN 13108-1)</t>
  </si>
  <si>
    <t>1230811764</t>
  </si>
  <si>
    <t>57714-52120</t>
  </si>
  <si>
    <t>Asfaltový betón ložný AC 16 L; II; CA 50/70 hr. 50 mm, (STN EN 13108-1)</t>
  </si>
  <si>
    <t>-1904456387</t>
  </si>
  <si>
    <t>59621-1130.1</t>
  </si>
  <si>
    <t>Kladenie zámkovej dlažby pre chodcov hr. 80 mm sk. C do 50 m2</t>
  </si>
  <si>
    <t>901242641</t>
  </si>
  <si>
    <t>"úprava chodníkov"16,20</t>
  </si>
  <si>
    <t>5924E0113</t>
  </si>
  <si>
    <t>Dlažba zámková betónová napr.EDEL (Premac)  hr. 80 mm</t>
  </si>
  <si>
    <t>841711426</t>
  </si>
  <si>
    <t>16,20*1,01</t>
  </si>
  <si>
    <t>59691-1230</t>
  </si>
  <si>
    <t>Kladenie zámkovej dlažby na cesty hr. 80 mm, sk. C, plochy do 50 m2</t>
  </si>
  <si>
    <t>1797183954</t>
  </si>
  <si>
    <t>592 4E0113</t>
  </si>
  <si>
    <t>Dlažba zámková betónová napr.Haka (Premac) hr.80 mm  sivá</t>
  </si>
  <si>
    <t>1083262559</t>
  </si>
  <si>
    <t>29,10*1,01</t>
  </si>
  <si>
    <t>59691-42120</t>
  </si>
  <si>
    <t>Kladenie dlažby poz. komunikácií z vegetačných dlaždíc hr. 60 mm, pl. 100-300 m2</t>
  </si>
  <si>
    <t>418580782</t>
  </si>
  <si>
    <t>"komunikácie a parkovisko"127,40</t>
  </si>
  <si>
    <t>592 282620</t>
  </si>
  <si>
    <t>Malý zatrávňovač (KRAFT KALIS Nitra) 270x270x60 mm</t>
  </si>
  <si>
    <t>-1811240956</t>
  </si>
  <si>
    <t>127,40*6*1,01</t>
  </si>
  <si>
    <t>91311-1112</t>
  </si>
  <si>
    <t>Montáž a demontáž stĺpika dĺžky do 2 m dočasnej dopravnej značky</t>
  </si>
  <si>
    <t>54744664</t>
  </si>
  <si>
    <t>91311-1115</t>
  </si>
  <si>
    <t>Montáž a demontáž dočasnej dopravnej značky samostatnej základnej</t>
  </si>
  <si>
    <t>266951338</t>
  </si>
  <si>
    <t>91311-1212</t>
  </si>
  <si>
    <t>Príplatok k dočasnému stĺpiku dĺžky do 2 m za prvý a ZKD deň použitia</t>
  </si>
  <si>
    <t>-1686027450</t>
  </si>
  <si>
    <t>26*30</t>
  </si>
  <si>
    <t>91311-1215</t>
  </si>
  <si>
    <t>Príplatok k dočasnej dopr. značke samost. základnej za prvý a ZKD deň použitia</t>
  </si>
  <si>
    <t>2119264035</t>
  </si>
  <si>
    <t>91400-1111</t>
  </si>
  <si>
    <t>Osadenie zvislých cestných dopravných značiek na stĺpiky, konzoly alebo objekty</t>
  </si>
  <si>
    <t>1645200518</t>
  </si>
  <si>
    <t>"nové"1+1</t>
  </si>
  <si>
    <t>404 4201000</t>
  </si>
  <si>
    <t>Značka dopravná reflexná</t>
  </si>
  <si>
    <t>-983123966</t>
  </si>
  <si>
    <t>404 420806</t>
  </si>
  <si>
    <t>Značka dopravná E1, E9 - E12, E15 na Al podklade reflex. tr. 2 založ. Al okraj 500x500</t>
  </si>
  <si>
    <t>1186995635</t>
  </si>
  <si>
    <t>91451-1112</t>
  </si>
  <si>
    <t>Montáž stĺpika dopravných značiek dĺžky do 3,5 m s betónovým základom a pätkou</t>
  </si>
  <si>
    <t>95253625</t>
  </si>
  <si>
    <t>404 459610</t>
  </si>
  <si>
    <t>Stĺpik Al 60/5 hladký drážkový</t>
  </si>
  <si>
    <t>-1966961765</t>
  </si>
  <si>
    <t>3,50</t>
  </si>
  <si>
    <t>91571-1111</t>
  </si>
  <si>
    <t>Vodorovné značenie krytov striek. farbou, deliace čiary š. 120 mm</t>
  </si>
  <si>
    <t>-1240662156</t>
  </si>
  <si>
    <t>25,80</t>
  </si>
  <si>
    <t>91571-9111</t>
  </si>
  <si>
    <t>Príplatok za reflexnú úpravu balotinovú, deliace čiary š. 120 mm</t>
  </si>
  <si>
    <t>-1444471822</t>
  </si>
  <si>
    <t>91572-1111</t>
  </si>
  <si>
    <t>Vodorovné značenie krytov striek. farbou, čiary, zebry, šípky, nápisy a pod.</t>
  </si>
  <si>
    <t>1515310407</t>
  </si>
  <si>
    <t>"symbol imob" 2*1,00</t>
  </si>
  <si>
    <t>91572-9111</t>
  </si>
  <si>
    <t>Príplatok za reflexnú úpravu balotinovú, čiary, zebry, šípky, nápisy a pod.</t>
  </si>
  <si>
    <t>557001188</t>
  </si>
  <si>
    <t>91579-1111</t>
  </si>
  <si>
    <t>Predznač. pre vodor. značenie z náter. hmôt, deliace čiary, vodiace pásiky</t>
  </si>
  <si>
    <t>-107374882</t>
  </si>
  <si>
    <t>91579-1112</t>
  </si>
  <si>
    <t>Predznač. pre vodor. znač. z náter. hmôt, stopčiary, zebry, tiene, šípky, nápisy, prechody</t>
  </si>
  <si>
    <t>751278599</t>
  </si>
  <si>
    <t>91631-1124</t>
  </si>
  <si>
    <t>Osadenie cest. obrubníka bet. stojatého, lôžko betón tr. C 16/20 s bočnou oporou</t>
  </si>
  <si>
    <t>985165555</t>
  </si>
  <si>
    <t>36,60+56,80</t>
  </si>
  <si>
    <t>592 174901</t>
  </si>
  <si>
    <t>Obrubník ABO 14-10 100/10/25</t>
  </si>
  <si>
    <t>1972409710</t>
  </si>
  <si>
    <t>56,80*1,01</t>
  </si>
  <si>
    <t>592 174911</t>
  </si>
  <si>
    <t>Obrubník cestný SO 100/15/25 100x15x26</t>
  </si>
  <si>
    <t>-1767571694</t>
  </si>
  <si>
    <t>36,60*1,01</t>
  </si>
  <si>
    <t>91656-11112</t>
  </si>
  <si>
    <t>Osadenie záhon. obrubníka betón. do lôžka z betónu tr. C 16/20 s bočnou oporou</t>
  </si>
  <si>
    <t>-844842458</t>
  </si>
  <si>
    <t>592 17A110</t>
  </si>
  <si>
    <t>Obrubník parkový Prefa 100/5/20cm</t>
  </si>
  <si>
    <t>2069897065</t>
  </si>
  <si>
    <t>18,00*1,01</t>
  </si>
  <si>
    <t>91810-1111</t>
  </si>
  <si>
    <t>Lôžko pod obrubníky, krajníky, obruby z betónu tr. C 12/15</t>
  </si>
  <si>
    <t>-40551469</t>
  </si>
  <si>
    <t>93,40*0,35*0,30</t>
  </si>
  <si>
    <t>18,00*0,25*0,30</t>
  </si>
  <si>
    <t>91973-1112</t>
  </si>
  <si>
    <t>Zarovnanie styčnej plochy podkladu alebo krytu z betónu hr. do 150 mm</t>
  </si>
  <si>
    <t>-1278269521</t>
  </si>
  <si>
    <t>91973-4103</t>
  </si>
  <si>
    <t>Rezanie stávajúceho živičného krytu alebo podkladu hr. nad 2 do 3 cm</t>
  </si>
  <si>
    <t>-426179481</t>
  </si>
  <si>
    <t>91973-4210</t>
  </si>
  <si>
    <t>Rezanie stávajúceho betónového krytu alebo podkladu hr. nad 9 do 10 cm</t>
  </si>
  <si>
    <t>1911966327</t>
  </si>
  <si>
    <t>91973-8107</t>
  </si>
  <si>
    <t>Aplikácia pružnej asfaltovej zálievky s presahom 3-4mm nad okrajom vozovky + tesniaca vložka + tesniaca niť</t>
  </si>
  <si>
    <t>-517884592</t>
  </si>
  <si>
    <t>97902-4440</t>
  </si>
  <si>
    <t>Statická skúška podložia</t>
  </si>
  <si>
    <t>145008267</t>
  </si>
  <si>
    <t>97908-2212</t>
  </si>
  <si>
    <t>Vodorovná doprava sute po suchu do 50 m</t>
  </si>
  <si>
    <t>594647711</t>
  </si>
  <si>
    <t>97908-2213</t>
  </si>
  <si>
    <t>Vodorovná doprava sute po suchu do 1 km</t>
  </si>
  <si>
    <t>2097110186</t>
  </si>
  <si>
    <t>97908-2219</t>
  </si>
  <si>
    <t>Príplatok za každý ďalší 1 km sute</t>
  </si>
  <si>
    <t>-1707315648</t>
  </si>
  <si>
    <t>22,019*10</t>
  </si>
  <si>
    <t>97908-7212</t>
  </si>
  <si>
    <t>Nakladanie sute na dopravný prostriedok</t>
  </si>
  <si>
    <t>1835258233</t>
  </si>
  <si>
    <t>97913-1410</t>
  </si>
  <si>
    <t>Poplatok za ulož.a znešk.stav.sute na urč.sklád. -z demol.vozoviek "O"-ost.odpad</t>
  </si>
  <si>
    <t>-2014427416</t>
  </si>
  <si>
    <t>99822-4111</t>
  </si>
  <si>
    <t>Presun hmôt pre pozemné komunikácie, kryt betónový</t>
  </si>
  <si>
    <t>1382193090</t>
  </si>
  <si>
    <t>07 - SO 07 Oplotenie</t>
  </si>
  <si>
    <t>613390696</t>
  </si>
  <si>
    <t>"pre posuvné brány prierez 200x900 mm</t>
  </si>
  <si>
    <t>(3,19+3,40)*0,20*0,90</t>
  </si>
  <si>
    <t>(6,80+2,20+1,90+10,525+0,10-1,015)*0,20*0,90</t>
  </si>
  <si>
    <t>"pre osadenie podhrabových dosák</t>
  </si>
  <si>
    <t>(28,09+0,77+9,46+1,015)*0,20*0,25</t>
  </si>
  <si>
    <t>-624820292</t>
  </si>
  <si>
    <t>1648086702</t>
  </si>
  <si>
    <t>"pätky pre dorazové stĺpiky k posuvným bránam PB1,PB2,PB3 a pevnej časti oplotenia PO2</t>
  </si>
  <si>
    <t>"k PB1"0,30*0,30*0,75</t>
  </si>
  <si>
    <t>"k PB2"0,30*0,30*0,75</t>
  </si>
  <si>
    <t>"k PB3" 0,30*0,30*0,75</t>
  </si>
  <si>
    <t>"k PO2"0,30*0,30*0,75</t>
  </si>
  <si>
    <t>"k BPP"0,30*0,30*0,75</t>
  </si>
  <si>
    <t>0,30*0,30*0,75</t>
  </si>
  <si>
    <t>"pod pohony brán PB1-PB3</t>
  </si>
  <si>
    <t>0,50*0,25*0,75*3</t>
  </si>
  <si>
    <t>133201201.2</t>
  </si>
  <si>
    <t>Vŕtanie otvorov DN 300 mm pre pätky oplotenia hornina 3 do 100 m3</t>
  </si>
  <si>
    <t>1494230506</t>
  </si>
  <si>
    <t>"pre stĺpiky panelového oplotenia</t>
  </si>
  <si>
    <t>3,14*0,15*0,15*(0,80+1,30)/2*20</t>
  </si>
  <si>
    <t>-591015944</t>
  </si>
  <si>
    <t>0,689+1,484</t>
  </si>
  <si>
    <t>-1004240146</t>
  </si>
  <si>
    <t>"ryhy"6,845</t>
  </si>
  <si>
    <t>"šachty"0,689+1,484</t>
  </si>
  <si>
    <t>"zásyp"-1,967</t>
  </si>
  <si>
    <t>-274719818</t>
  </si>
  <si>
    <t>7,051*8</t>
  </si>
  <si>
    <t>1493873710</t>
  </si>
  <si>
    <t>7,051*1,5</t>
  </si>
  <si>
    <t>174101001</t>
  </si>
  <si>
    <t>Zásyp sypaninou so zhutnením jám, šachiet, rýh, zárezov alebo okolo objektov do 100 m3</t>
  </si>
  <si>
    <t>659120133</t>
  </si>
  <si>
    <t>"po osadení podhrabových dosák</t>
  </si>
  <si>
    <t>1726549131</t>
  </si>
  <si>
    <t>-204801675</t>
  </si>
  <si>
    <t>338171223R</t>
  </si>
  <si>
    <t>Osadzovanie stĺpika pre pletivové panelové ploty s výškou nad 2 m s betónovým podhrabovým panelom, so zabetónovaním 0,057m3 betónu</t>
  </si>
  <si>
    <t>-143299428</t>
  </si>
  <si>
    <t>"stĺpiky 60x40x1,5 dl. 3,00 m"14</t>
  </si>
  <si>
    <t>"stĺpiky 60x40x1,5 dl. 3,20 m"6</t>
  </si>
  <si>
    <t>553510029900.1</t>
  </si>
  <si>
    <t>Stĺpik 60x40x1,5 mm, výška 3,00 m, poplastovaný na pozinkovanej oceli, pre panelový plotový systém, PVC farba antracit</t>
  </si>
  <si>
    <t>302403956</t>
  </si>
  <si>
    <t>553510030400.1</t>
  </si>
  <si>
    <t>Stĺpik 60x40x1,5 mm, výška 3,20 m, poplastovaný na pozinkovanej oceli, pre panelový plotový systém, PVC farba antracit</t>
  </si>
  <si>
    <t>-1892813916</t>
  </si>
  <si>
    <t>592330002500.1</t>
  </si>
  <si>
    <t>Betónový panel lxvxhr 2450x500x40 mm, podhrabová doska pre oplotenie z priemyselných zváraných panelov</t>
  </si>
  <si>
    <t>1540534238</t>
  </si>
  <si>
    <t>283551305</t>
  </si>
  <si>
    <t>Stabilizačný držiak z umelej hmoty v. 250 mm</t>
  </si>
  <si>
    <t>-932754443</t>
  </si>
  <si>
    <t>2*20</t>
  </si>
  <si>
    <t>283551306</t>
  </si>
  <si>
    <t>Príchytka PVC čierna + skrutka</t>
  </si>
  <si>
    <t>78089703</t>
  </si>
  <si>
    <t>919735122.1</t>
  </si>
  <si>
    <t>Rezanie plotových betónových dosák hr. 40 mm</t>
  </si>
  <si>
    <t>-711974217</t>
  </si>
  <si>
    <t>0,50*5</t>
  </si>
  <si>
    <t>1515564268</t>
  </si>
  <si>
    <t>"k montáži PO1</t>
  </si>
  <si>
    <t>(6,50+1,00*2)*(6,015+0,125)</t>
  </si>
  <si>
    <t>1026745003</t>
  </si>
  <si>
    <t>2107094079</t>
  </si>
  <si>
    <t>998151111</t>
  </si>
  <si>
    <t>Presun hmôt pre obj.8152, 8153,8159,zvislá nosná konštr.z tehál,tvárnic,blokov príp. kovovou výšky do 10 m</t>
  </si>
  <si>
    <t>949270440</t>
  </si>
  <si>
    <t>766417111R</t>
  </si>
  <si>
    <t>PO1 D+M výplň oplotenia z KVH hranolov - SI pohľadová kvalita 40x80 mm povrchovo upravené lazúrovacím lakom</t>
  </si>
  <si>
    <t>-1684932065</t>
  </si>
  <si>
    <t>"v.č. 07"111,40</t>
  </si>
  <si>
    <t>998766201</t>
  </si>
  <si>
    <t>Presun hmot pre konštrukcie stolárske v objektoch výšky do 6 m</t>
  </si>
  <si>
    <t>498872868</t>
  </si>
  <si>
    <t>767359901R</t>
  </si>
  <si>
    <t>Montáž tieniacej tkaniny na pletivo a panelové oplotenie</t>
  </si>
  <si>
    <t>-1731893460</t>
  </si>
  <si>
    <t>"na jestvujúce štvorhranné pletivo od suseda v. 1800 mm"68,00</t>
  </si>
  <si>
    <t>"na novozrealizovaný plotový panelový systém v. 1730 mm"28,10+1,00+10,50</t>
  </si>
  <si>
    <t>2830001</t>
  </si>
  <si>
    <t>Tieniaca tkanina tmavozelená 90% znepriehľadnenie v/dl 1800/25</t>
  </si>
  <si>
    <t>bal.</t>
  </si>
  <si>
    <t>1399920893</t>
  </si>
  <si>
    <t>-107,60</t>
  </si>
  <si>
    <t>107,60/25*1,15</t>
  </si>
  <si>
    <t>-4,95</t>
  </si>
  <si>
    <t>2830002</t>
  </si>
  <si>
    <t>Svorky na uchytenie tieniacej tkaniny na štvorhranné pletivo Zn+PVC, 1000ks/bal</t>
  </si>
  <si>
    <t>-316606899</t>
  </si>
  <si>
    <t>"od suseda na štvorhranné pletivo 68,00 m x 9ks/m´=612 ks</t>
  </si>
  <si>
    <t>"na panelové oplotenie"(28,10+1,00+10,50)*9ks/m´=357 ks</t>
  </si>
  <si>
    <t>767489905.11</t>
  </si>
  <si>
    <t>D+M kryt skrine elektromera, rozmer šxv 400x2000 mm, výplň pozink.plech hr. 1,50 mm, povrch. úprava žiarovým zinkovaním PU náter RAL 7044</t>
  </si>
  <si>
    <t>-590066814</t>
  </si>
  <si>
    <t>"podrobný popis viď výkres č.08</t>
  </si>
  <si>
    <t>"výkaz ocele 2,90+2,50+11,80</t>
  </si>
  <si>
    <t>767489905.1</t>
  </si>
  <si>
    <t>Pol. PB1 D+M posuvná brána oplotenia po koľajnici s automatickým otváraním, rozmer 6350x1900 mm s doraz. stĺp, nosná oc.konštrukcia náter farba ALKYTON kováčska čierna,výplň KVH hranoly SI-pohľad. kvalita, šxv 40x80mm  povrchovo upravené lazúrovacím lakom</t>
  </si>
  <si>
    <t>1870051696</t>
  </si>
  <si>
    <t>"podrobný popis viď výkres č. 03</t>
  </si>
  <si>
    <t>"výkaz ocele" 155,70+34,70+20,80 kg</t>
  </si>
  <si>
    <t>"KVH hranoly SI  40/80" 76m</t>
  </si>
  <si>
    <t>767489905.2</t>
  </si>
  <si>
    <t>Pol. PB2 D+M posuvná brána oplotenia po koľajnici  s automatickým  otváraním, rozmer 5750x1900 mm s doraz.st , nosná oc.konštrukcia náter farba ALKYTON kováčska čierna,výplň KVH hranoly SI-pohľad. kvalita, šxv 40x80mm  povrchovo upravené lazúrovacím lakom</t>
  </si>
  <si>
    <t>-1644232637</t>
  </si>
  <si>
    <t>"podrobný popis viď výkres č. 04</t>
  </si>
  <si>
    <t>"výkaz ocele 144,10+34,70+20,80 kg</t>
  </si>
  <si>
    <t>"KVH hranoly SI  40/80 68,50m</t>
  </si>
  <si>
    <t>767489905.3</t>
  </si>
  <si>
    <t>Pol. PB3 D+M posuvná brána oplotenia po koľajnici  s automatickým otváraním, rozmer 3800x1900 mm s doraz. stĺ, nosná oc.konštrukcia náter farba ALKYTON kováčska čierna,výplň KVH hranoly SI-pohľad. kvalita, šxv 40x80mm  povrchovo upravené lazúrovacím lakom</t>
  </si>
  <si>
    <t>1579003822</t>
  </si>
  <si>
    <t>"podrobný popis viď výkres č. 05</t>
  </si>
  <si>
    <t>"výkaz ocele 106,40+23,20+20,80 kg</t>
  </si>
  <si>
    <t>"KVH hranoly SI  40/80 45,60 m</t>
  </si>
  <si>
    <t>767489905.4</t>
  </si>
  <si>
    <t>Pol. BPP D+M 1KR brána pre peších, K/G, el. zámok, ovl.cez audiovrátnik + pevný diel, rozmer 1900x1950 mm, nosná oc.konštrukcia náter farba ALKYTON kováčska čierna,výplň KVH hranoly SI-pohľad. kvalita, šxv 40x80mm  povrchovo upravené lazúrovacím lakom</t>
  </si>
  <si>
    <t>140888535</t>
  </si>
  <si>
    <t>"podrobný popis viď výkres č. 06</t>
  </si>
  <si>
    <t>"výkaz ocele 34,52+26,10 kg</t>
  </si>
  <si>
    <t>"KVH hranoly SI  40/80 23,40 m</t>
  </si>
  <si>
    <t>767489905.5</t>
  </si>
  <si>
    <t>Pol. PO2 D+M pevná časť oplotenia, rozmer 980x1950 mm, nosná oc.konštrukcia náter farba ALKYTON kováčska čierna,výplň KVH hranoly SI-pohľadová kvalita, šxv 40x80mm  povrchovo upravené lazúrovacím lakom</t>
  </si>
  <si>
    <t>974380878</t>
  </si>
  <si>
    <t>"výkaz ocele 36,26 kg</t>
  </si>
  <si>
    <t>"KVH hranoly SI  40/80 13,65 m</t>
  </si>
  <si>
    <t>767499901</t>
  </si>
  <si>
    <t xml:space="preserve">D+M poštová schránka na zavesenie  </t>
  </si>
  <si>
    <t>107956657</t>
  </si>
  <si>
    <t>767914160R</t>
  </si>
  <si>
    <t>Montáž oplotenia panelového z priemyselných zváraných panelov výšky 1730 mm na stĺpiky</t>
  </si>
  <si>
    <t>-1478858567</t>
  </si>
  <si>
    <t>2,50*13+1,80+1,015+2,20+0,75+0,77</t>
  </si>
  <si>
    <t>553510025000.1</t>
  </si>
  <si>
    <t>Panel veľkosť oka 200x50 mm, vxš 1,73x2,50 m,  pozinkovaný panelový plotový systém</t>
  </si>
  <si>
    <t>-219751502</t>
  </si>
  <si>
    <t>39,035*0,442 'Přepočítané koeficientom množstva</t>
  </si>
  <si>
    <t>998767201</t>
  </si>
  <si>
    <t>Presun hmôt pre kovové stavebné doplnkové konštrukcie v objektoch výšky do 6 m</t>
  </si>
  <si>
    <t>-1548384244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</si>
</sst>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23" fillId="6" borderId="22" xfId="0" applyFont="1" applyFill="1" applyBorder="1" applyAlignment="1" applyProtection="1">
      <alignment horizontal="center" vertical="center"/>
      <protection locked="0"/>
    </xf>
    <xf numFmtId="49" fontId="2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3" fillId="6" borderId="22" xfId="0" applyFont="1" applyFill="1" applyBorder="1" applyAlignment="1" applyProtection="1">
      <alignment horizontal="left" vertical="center" wrapText="1"/>
      <protection locked="0"/>
    </xf>
    <xf numFmtId="0" fontId="23" fillId="6" borderId="22" xfId="0" applyFont="1" applyFill="1" applyBorder="1" applyAlignment="1" applyProtection="1">
      <alignment horizontal="center" vertical="center" wrapText="1"/>
      <protection locked="0"/>
    </xf>
    <xf numFmtId="167" fontId="23" fillId="6" borderId="22" xfId="0" applyNumberFormat="1" applyFont="1" applyFill="1" applyBorder="1" applyAlignment="1" applyProtection="1">
      <alignment vertical="center"/>
      <protection locked="0"/>
    </xf>
    <xf numFmtId="0" fontId="36" fillId="6" borderId="22" xfId="0" applyFont="1" applyFill="1" applyBorder="1" applyAlignment="1" applyProtection="1">
      <alignment horizontal="center" vertical="center"/>
      <protection locked="0"/>
    </xf>
    <xf numFmtId="49" fontId="36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6" borderId="22" xfId="0" applyFont="1" applyFill="1" applyBorder="1" applyAlignment="1" applyProtection="1">
      <alignment horizontal="left" vertical="center" wrapText="1"/>
      <protection locked="0"/>
    </xf>
    <xf numFmtId="0" fontId="36" fillId="6" borderId="22" xfId="0" applyFont="1" applyFill="1" applyBorder="1" applyAlignment="1" applyProtection="1">
      <alignment horizontal="center" vertical="center" wrapText="1"/>
      <protection locked="0"/>
    </xf>
    <xf numFmtId="167" fontId="36" fillId="6" borderId="22" xfId="0" applyNumberFormat="1" applyFont="1" applyFill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19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31" t="s">
        <v>12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21"/>
      <c r="BE5" s="228" t="s">
        <v>13</v>
      </c>
      <c r="BS5" s="18" t="s">
        <v>6</v>
      </c>
    </row>
    <row r="6" spans="1:74" s="1" customFormat="1" ht="37" customHeight="1">
      <c r="B6" s="21"/>
      <c r="D6" s="27" t="s">
        <v>14</v>
      </c>
      <c r="K6" s="232" t="s">
        <v>15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21"/>
      <c r="BE6" s="229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29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29"/>
      <c r="BS8" s="18" t="s">
        <v>6</v>
      </c>
    </row>
    <row r="9" spans="1:74" s="1" customFormat="1" ht="14.4" customHeight="1">
      <c r="B9" s="21"/>
      <c r="AR9" s="21"/>
      <c r="BE9" s="229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24</v>
      </c>
      <c r="AR10" s="21"/>
      <c r="BE10" s="229"/>
      <c r="BS10" s="18" t="s">
        <v>6</v>
      </c>
    </row>
    <row r="11" spans="1:74" s="1" customFormat="1" ht="18.5" customHeight="1">
      <c r="B11" s="21"/>
      <c r="E11" s="26" t="s">
        <v>25</v>
      </c>
      <c r="AK11" s="28" t="s">
        <v>26</v>
      </c>
      <c r="AN11" s="26" t="s">
        <v>1</v>
      </c>
      <c r="AR11" s="21"/>
      <c r="BE11" s="229"/>
      <c r="BS11" s="18" t="s">
        <v>6</v>
      </c>
    </row>
    <row r="12" spans="1:74" s="1" customFormat="1" ht="7" customHeight="1">
      <c r="B12" s="21"/>
      <c r="AR12" s="21"/>
      <c r="BE12" s="229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23</v>
      </c>
      <c r="AN13" s="30" t="s">
        <v>28</v>
      </c>
      <c r="AR13" s="21"/>
      <c r="BE13" s="229"/>
      <c r="BS13" s="18" t="s">
        <v>6</v>
      </c>
    </row>
    <row r="14" spans="1:74" ht="12.5">
      <c r="B14" s="21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8" t="s">
        <v>26</v>
      </c>
      <c r="AN14" s="30" t="s">
        <v>28</v>
      </c>
      <c r="AR14" s="21"/>
      <c r="BE14" s="229"/>
      <c r="BS14" s="18" t="s">
        <v>6</v>
      </c>
    </row>
    <row r="15" spans="1:74" s="1" customFormat="1" ht="7" customHeight="1">
      <c r="B15" s="21"/>
      <c r="AR15" s="21"/>
      <c r="BE15" s="229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23</v>
      </c>
      <c r="AN16" s="26" t="s">
        <v>30</v>
      </c>
      <c r="AR16" s="21"/>
      <c r="BE16" s="229"/>
      <c r="BS16" s="18" t="s">
        <v>3</v>
      </c>
    </row>
    <row r="17" spans="1:71" s="1" customFormat="1" ht="18.5" customHeight="1">
      <c r="B17" s="21"/>
      <c r="E17" s="26" t="s">
        <v>31</v>
      </c>
      <c r="AK17" s="28" t="s">
        <v>26</v>
      </c>
      <c r="AN17" s="26" t="s">
        <v>32</v>
      </c>
      <c r="AR17" s="21"/>
      <c r="BE17" s="229"/>
      <c r="BS17" s="18" t="s">
        <v>33</v>
      </c>
    </row>
    <row r="18" spans="1:71" s="1" customFormat="1" ht="7" customHeight="1">
      <c r="B18" s="21"/>
      <c r="AR18" s="21"/>
      <c r="BE18" s="229"/>
      <c r="BS18" s="18" t="s">
        <v>34</v>
      </c>
    </row>
    <row r="19" spans="1:71" s="1" customFormat="1" ht="12" customHeight="1">
      <c r="B19" s="21"/>
      <c r="D19" s="28" t="s">
        <v>35</v>
      </c>
      <c r="AK19" s="28" t="s">
        <v>23</v>
      </c>
      <c r="AN19" s="26" t="s">
        <v>1</v>
      </c>
      <c r="AR19" s="21"/>
      <c r="BE19" s="229"/>
      <c r="BS19" s="18" t="s">
        <v>34</v>
      </c>
    </row>
    <row r="20" spans="1:71" s="1" customFormat="1" ht="18.5" customHeight="1">
      <c r="B20" s="21"/>
      <c r="E20" s="26" t="s">
        <v>36</v>
      </c>
      <c r="AK20" s="28" t="s">
        <v>26</v>
      </c>
      <c r="AN20" s="26" t="s">
        <v>1</v>
      </c>
      <c r="AR20" s="21"/>
      <c r="BE20" s="229"/>
      <c r="BS20" s="18" t="s">
        <v>33</v>
      </c>
    </row>
    <row r="21" spans="1:71" s="1" customFormat="1" ht="7" customHeight="1">
      <c r="B21" s="21"/>
      <c r="AR21" s="21"/>
      <c r="BE21" s="229"/>
    </row>
    <row r="22" spans="1:71" s="1" customFormat="1" ht="12" customHeight="1">
      <c r="B22" s="21"/>
      <c r="D22" s="28" t="s">
        <v>37</v>
      </c>
      <c r="AR22" s="21"/>
      <c r="BE22" s="229"/>
    </row>
    <row r="23" spans="1:71" s="1" customFormat="1" ht="16.5" customHeight="1">
      <c r="B23" s="21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1"/>
      <c r="BE23" s="229"/>
    </row>
    <row r="24" spans="1:71" s="1" customFormat="1" ht="7" customHeight="1">
      <c r="B24" s="21"/>
      <c r="AR24" s="21"/>
      <c r="BE24" s="229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9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6">
        <f>ROUND(AG94,2)</f>
        <v>0</v>
      </c>
      <c r="AL26" s="237"/>
      <c r="AM26" s="237"/>
      <c r="AN26" s="237"/>
      <c r="AO26" s="237"/>
      <c r="AP26" s="33"/>
      <c r="AQ26" s="33"/>
      <c r="AR26" s="34"/>
      <c r="BE26" s="229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9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39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40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41</v>
      </c>
      <c r="AL28" s="238"/>
      <c r="AM28" s="238"/>
      <c r="AN28" s="238"/>
      <c r="AO28" s="238"/>
      <c r="AP28" s="33"/>
      <c r="AQ28" s="33"/>
      <c r="AR28" s="34"/>
      <c r="BE28" s="229"/>
    </row>
    <row r="29" spans="1:71" s="3" customFormat="1" ht="14.4" customHeight="1">
      <c r="B29" s="38"/>
      <c r="D29" s="28" t="s">
        <v>42</v>
      </c>
      <c r="F29" s="28" t="s">
        <v>43</v>
      </c>
      <c r="L29" s="223">
        <v>0.2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8"/>
      <c r="BE29" s="230"/>
    </row>
    <row r="30" spans="1:71" s="3" customFormat="1" ht="14.4" customHeight="1">
      <c r="B30" s="38"/>
      <c r="F30" s="28" t="s">
        <v>44</v>
      </c>
      <c r="L30" s="223">
        <v>0.2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8"/>
      <c r="BE30" s="230"/>
    </row>
    <row r="31" spans="1:71" s="3" customFormat="1" ht="14.4" hidden="1" customHeight="1">
      <c r="B31" s="38"/>
      <c r="F31" s="28" t="s">
        <v>45</v>
      </c>
      <c r="L31" s="223">
        <v>0.2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8"/>
      <c r="BE31" s="230"/>
    </row>
    <row r="32" spans="1:71" s="3" customFormat="1" ht="14.4" hidden="1" customHeight="1">
      <c r="B32" s="38"/>
      <c r="F32" s="28" t="s">
        <v>46</v>
      </c>
      <c r="L32" s="223">
        <v>0.2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8"/>
      <c r="BE32" s="230"/>
    </row>
    <row r="33" spans="1:57" s="3" customFormat="1" ht="14.4" hidden="1" customHeight="1">
      <c r="B33" s="38"/>
      <c r="F33" s="28" t="s">
        <v>47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8"/>
      <c r="BE33" s="230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9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27" t="s">
        <v>50</v>
      </c>
      <c r="Y35" s="225"/>
      <c r="Z35" s="225"/>
      <c r="AA35" s="225"/>
      <c r="AB35" s="225"/>
      <c r="AC35" s="41"/>
      <c r="AD35" s="41"/>
      <c r="AE35" s="41"/>
      <c r="AF35" s="41"/>
      <c r="AG35" s="41"/>
      <c r="AH35" s="41"/>
      <c r="AI35" s="41"/>
      <c r="AJ35" s="41"/>
      <c r="AK35" s="224">
        <f>SUM(AK26:AK33)</f>
        <v>0</v>
      </c>
      <c r="AL35" s="225"/>
      <c r="AM35" s="225"/>
      <c r="AN35" s="225"/>
      <c r="AO35" s="226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6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53</v>
      </c>
      <c r="AI60" s="36"/>
      <c r="AJ60" s="36"/>
      <c r="AK60" s="36"/>
      <c r="AL60" s="36"/>
      <c r="AM60" s="46" t="s">
        <v>54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56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6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53</v>
      </c>
      <c r="AI75" s="36"/>
      <c r="AJ75" s="36"/>
      <c r="AK75" s="36"/>
      <c r="AL75" s="36"/>
      <c r="AM75" s="46" t="s">
        <v>54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0101</v>
      </c>
      <c r="AR84" s="52"/>
    </row>
    <row r="85" spans="1:91" s="5" customFormat="1" ht="37" customHeight="1">
      <c r="B85" s="53"/>
      <c r="C85" s="54" t="s">
        <v>14</v>
      </c>
      <c r="L85" s="249" t="str">
        <f>K6</f>
        <v>Rodinný dom s 2 byt. jednotkami - Mníchova Lehota, Vytvorenie podmienok pre deinštitucionalizáciu DSS Adam. Kochanovce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parc. č. 298, 297/1 Mníchova Lehota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51" t="str">
        <f>IF(AN8= "","",AN8)</f>
        <v>21. 11. 2018</v>
      </c>
      <c r="AN87" s="251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Trenčiansky samosprávny kraj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52" t="str">
        <f>IF(E17="","",E17)</f>
        <v>ADOM, spol. s r.o.</v>
      </c>
      <c r="AN89" s="253"/>
      <c r="AO89" s="253"/>
      <c r="AP89" s="253"/>
      <c r="AQ89" s="33"/>
      <c r="AR89" s="34"/>
      <c r="AS89" s="254" t="s">
        <v>58</v>
      </c>
      <c r="AT89" s="25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52" t="str">
        <f>IF(E20="","",E20)</f>
        <v>Viera Masnicová</v>
      </c>
      <c r="AN90" s="253"/>
      <c r="AO90" s="253"/>
      <c r="AP90" s="253"/>
      <c r="AQ90" s="33"/>
      <c r="AR90" s="34"/>
      <c r="AS90" s="256"/>
      <c r="AT90" s="25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6"/>
      <c r="AT91" s="25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2" t="s">
        <v>59</v>
      </c>
      <c r="D92" s="243"/>
      <c r="E92" s="243"/>
      <c r="F92" s="243"/>
      <c r="G92" s="243"/>
      <c r="H92" s="61"/>
      <c r="I92" s="245" t="s">
        <v>60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4" t="s">
        <v>61</v>
      </c>
      <c r="AH92" s="243"/>
      <c r="AI92" s="243"/>
      <c r="AJ92" s="243"/>
      <c r="AK92" s="243"/>
      <c r="AL92" s="243"/>
      <c r="AM92" s="243"/>
      <c r="AN92" s="245" t="s">
        <v>62</v>
      </c>
      <c r="AO92" s="243"/>
      <c r="AP92" s="246"/>
      <c r="AQ92" s="62" t="s">
        <v>63</v>
      </c>
      <c r="AR92" s="3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76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7">
        <f>ROUND(SUM(AG95:AG101),2)</f>
        <v>0</v>
      </c>
      <c r="AH94" s="247"/>
      <c r="AI94" s="247"/>
      <c r="AJ94" s="247"/>
      <c r="AK94" s="247"/>
      <c r="AL94" s="247"/>
      <c r="AM94" s="247"/>
      <c r="AN94" s="248">
        <f t="shared" ref="AN94:AN101" si="0">SUM(AG94,AT94)</f>
        <v>0</v>
      </c>
      <c r="AO94" s="248"/>
      <c r="AP94" s="248"/>
      <c r="AQ94" s="73" t="s">
        <v>1</v>
      </c>
      <c r="AR94" s="69"/>
      <c r="AS94" s="74">
        <f>ROUND(SUM(AS95:AS101),2)</f>
        <v>0</v>
      </c>
      <c r="AT94" s="75">
        <f t="shared" ref="AT94:AT101" si="1">ROUND(SUM(AV94:AW94),2)</f>
        <v>0</v>
      </c>
      <c r="AU94" s="76">
        <f>ROUND(SUM(AU95:AU101),5)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ROUND(SUM(AZ95:AZ101),2)</f>
        <v>0</v>
      </c>
      <c r="BA94" s="75">
        <f>ROUND(SUM(BA95:BA101),2)</f>
        <v>0</v>
      </c>
      <c r="BB94" s="75">
        <f>ROUND(SUM(BB95:BB101),2)</f>
        <v>0</v>
      </c>
      <c r="BC94" s="75">
        <f>ROUND(SUM(BC95:BC101),2)</f>
        <v>0</v>
      </c>
      <c r="BD94" s="77">
        <f>ROUND(SUM(BD95:BD101),2)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4</v>
      </c>
      <c r="BX94" s="78" t="s">
        <v>81</v>
      </c>
      <c r="CL94" s="78" t="s">
        <v>1</v>
      </c>
    </row>
    <row r="95" spans="1:91" s="7" customFormat="1" ht="24.75" customHeight="1">
      <c r="A95" s="80" t="s">
        <v>82</v>
      </c>
      <c r="B95" s="81"/>
      <c r="C95" s="82"/>
      <c r="D95" s="241" t="s">
        <v>83</v>
      </c>
      <c r="E95" s="241"/>
      <c r="F95" s="241"/>
      <c r="G95" s="241"/>
      <c r="H95" s="241"/>
      <c r="I95" s="83"/>
      <c r="J95" s="241" t="s">
        <v>84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'01 - SO 01 Rodinný dom s ...'!J30</f>
        <v>0</v>
      </c>
      <c r="AH95" s="240"/>
      <c r="AI95" s="240"/>
      <c r="AJ95" s="240"/>
      <c r="AK95" s="240"/>
      <c r="AL95" s="240"/>
      <c r="AM95" s="240"/>
      <c r="AN95" s="239">
        <f t="shared" si="0"/>
        <v>0</v>
      </c>
      <c r="AO95" s="240"/>
      <c r="AP95" s="240"/>
      <c r="AQ95" s="84" t="s">
        <v>85</v>
      </c>
      <c r="AR95" s="81"/>
      <c r="AS95" s="85">
        <v>0</v>
      </c>
      <c r="AT95" s="86">
        <f t="shared" si="1"/>
        <v>0</v>
      </c>
      <c r="AU95" s="87">
        <f>'01 - SO 01 Rodinný dom s ...'!P156</f>
        <v>0</v>
      </c>
      <c r="AV95" s="86">
        <f>'01 - SO 01 Rodinný dom s ...'!J33</f>
        <v>0</v>
      </c>
      <c r="AW95" s="86">
        <f>'01 - SO 01 Rodinný dom s ...'!J34</f>
        <v>0</v>
      </c>
      <c r="AX95" s="86">
        <f>'01 - SO 01 Rodinný dom s ...'!J35</f>
        <v>0</v>
      </c>
      <c r="AY95" s="86">
        <f>'01 - SO 01 Rodinný dom s ...'!J36</f>
        <v>0</v>
      </c>
      <c r="AZ95" s="86">
        <f>'01 - SO 01 Rodinný dom s ...'!F33</f>
        <v>0</v>
      </c>
      <c r="BA95" s="86">
        <f>'01 - SO 01 Rodinný dom s ...'!F34</f>
        <v>0</v>
      </c>
      <c r="BB95" s="86">
        <f>'01 - SO 01 Rodinný dom s ...'!F35</f>
        <v>0</v>
      </c>
      <c r="BC95" s="86">
        <f>'01 - SO 01 Rodinný dom s ...'!F36</f>
        <v>0</v>
      </c>
      <c r="BD95" s="88">
        <f>'01 - SO 01 Rodinný dom s ...'!F37</f>
        <v>0</v>
      </c>
      <c r="BT95" s="89" t="s">
        <v>86</v>
      </c>
      <c r="BV95" s="89" t="s">
        <v>80</v>
      </c>
      <c r="BW95" s="89" t="s">
        <v>87</v>
      </c>
      <c r="BX95" s="89" t="s">
        <v>4</v>
      </c>
      <c r="CL95" s="89" t="s">
        <v>1</v>
      </c>
      <c r="CM95" s="89" t="s">
        <v>78</v>
      </c>
    </row>
    <row r="96" spans="1:91" s="7" customFormat="1" ht="16.5" customHeight="1">
      <c r="A96" s="80" t="s">
        <v>82</v>
      </c>
      <c r="B96" s="81"/>
      <c r="C96" s="82"/>
      <c r="D96" s="241" t="s">
        <v>88</v>
      </c>
      <c r="E96" s="241"/>
      <c r="F96" s="241"/>
      <c r="G96" s="241"/>
      <c r="H96" s="241"/>
      <c r="I96" s="83"/>
      <c r="J96" s="241" t="s">
        <v>89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'02 - SO 02 Prípojka vody ...'!J30</f>
        <v>0</v>
      </c>
      <c r="AH96" s="240"/>
      <c r="AI96" s="240"/>
      <c r="AJ96" s="240"/>
      <c r="AK96" s="240"/>
      <c r="AL96" s="240"/>
      <c r="AM96" s="240"/>
      <c r="AN96" s="239">
        <f t="shared" si="0"/>
        <v>0</v>
      </c>
      <c r="AO96" s="240"/>
      <c r="AP96" s="240"/>
      <c r="AQ96" s="84" t="s">
        <v>85</v>
      </c>
      <c r="AR96" s="81"/>
      <c r="AS96" s="85">
        <v>0</v>
      </c>
      <c r="AT96" s="86">
        <f t="shared" si="1"/>
        <v>0</v>
      </c>
      <c r="AU96" s="87">
        <f>'02 - SO 02 Prípojka vody ...'!P125</f>
        <v>0</v>
      </c>
      <c r="AV96" s="86">
        <f>'02 - SO 02 Prípojka vody ...'!J33</f>
        <v>0</v>
      </c>
      <c r="AW96" s="86">
        <f>'02 - SO 02 Prípojka vody ...'!J34</f>
        <v>0</v>
      </c>
      <c r="AX96" s="86">
        <f>'02 - SO 02 Prípojka vody ...'!J35</f>
        <v>0</v>
      </c>
      <c r="AY96" s="86">
        <f>'02 - SO 02 Prípojka vody ...'!J36</f>
        <v>0</v>
      </c>
      <c r="AZ96" s="86">
        <f>'02 - SO 02 Prípojka vody ...'!F33</f>
        <v>0</v>
      </c>
      <c r="BA96" s="86">
        <f>'02 - SO 02 Prípojka vody ...'!F34</f>
        <v>0</v>
      </c>
      <c r="BB96" s="86">
        <f>'02 - SO 02 Prípojka vody ...'!F35</f>
        <v>0</v>
      </c>
      <c r="BC96" s="86">
        <f>'02 - SO 02 Prípojka vody ...'!F36</f>
        <v>0</v>
      </c>
      <c r="BD96" s="88">
        <f>'02 - SO 02 Prípojka vody ...'!F37</f>
        <v>0</v>
      </c>
      <c r="BT96" s="89" t="s">
        <v>86</v>
      </c>
      <c r="BV96" s="89" t="s">
        <v>80</v>
      </c>
      <c r="BW96" s="89" t="s">
        <v>90</v>
      </c>
      <c r="BX96" s="89" t="s">
        <v>4</v>
      </c>
      <c r="CL96" s="89" t="s">
        <v>1</v>
      </c>
      <c r="CM96" s="89" t="s">
        <v>78</v>
      </c>
    </row>
    <row r="97" spans="1:91" s="7" customFormat="1" ht="16.5" customHeight="1">
      <c r="A97" s="80" t="s">
        <v>82</v>
      </c>
      <c r="B97" s="81"/>
      <c r="C97" s="82"/>
      <c r="D97" s="241" t="s">
        <v>91</v>
      </c>
      <c r="E97" s="241"/>
      <c r="F97" s="241"/>
      <c r="G97" s="241"/>
      <c r="H97" s="241"/>
      <c r="I97" s="83"/>
      <c r="J97" s="241" t="s">
        <v>92</v>
      </c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39">
        <f>'03 - SO 03 Prípojka NN'!J30</f>
        <v>0</v>
      </c>
      <c r="AH97" s="240"/>
      <c r="AI97" s="240"/>
      <c r="AJ97" s="240"/>
      <c r="AK97" s="240"/>
      <c r="AL97" s="240"/>
      <c r="AM97" s="240"/>
      <c r="AN97" s="239">
        <f t="shared" si="0"/>
        <v>0</v>
      </c>
      <c r="AO97" s="240"/>
      <c r="AP97" s="240"/>
      <c r="AQ97" s="84" t="s">
        <v>85</v>
      </c>
      <c r="AR97" s="81"/>
      <c r="AS97" s="85">
        <v>0</v>
      </c>
      <c r="AT97" s="86">
        <f t="shared" si="1"/>
        <v>0</v>
      </c>
      <c r="AU97" s="87">
        <f>'03 - SO 03 Prípojka NN'!P120</f>
        <v>0</v>
      </c>
      <c r="AV97" s="86">
        <f>'03 - SO 03 Prípojka NN'!J33</f>
        <v>0</v>
      </c>
      <c r="AW97" s="86">
        <f>'03 - SO 03 Prípojka NN'!J34</f>
        <v>0</v>
      </c>
      <c r="AX97" s="86">
        <f>'03 - SO 03 Prípojka NN'!J35</f>
        <v>0</v>
      </c>
      <c r="AY97" s="86">
        <f>'03 - SO 03 Prípojka NN'!J36</f>
        <v>0</v>
      </c>
      <c r="AZ97" s="86">
        <f>'03 - SO 03 Prípojka NN'!F33</f>
        <v>0</v>
      </c>
      <c r="BA97" s="86">
        <f>'03 - SO 03 Prípojka NN'!F34</f>
        <v>0</v>
      </c>
      <c r="BB97" s="86">
        <f>'03 - SO 03 Prípojka NN'!F35</f>
        <v>0</v>
      </c>
      <c r="BC97" s="86">
        <f>'03 - SO 03 Prípojka NN'!F36</f>
        <v>0</v>
      </c>
      <c r="BD97" s="88">
        <f>'03 - SO 03 Prípojka NN'!F37</f>
        <v>0</v>
      </c>
      <c r="BT97" s="89" t="s">
        <v>86</v>
      </c>
      <c r="BV97" s="89" t="s">
        <v>80</v>
      </c>
      <c r="BW97" s="89" t="s">
        <v>93</v>
      </c>
      <c r="BX97" s="89" t="s">
        <v>4</v>
      </c>
      <c r="CL97" s="89" t="s">
        <v>1</v>
      </c>
      <c r="CM97" s="89" t="s">
        <v>78</v>
      </c>
    </row>
    <row r="98" spans="1:91" s="7" customFormat="1" ht="16.5" customHeight="1">
      <c r="A98" s="80" t="s">
        <v>82</v>
      </c>
      <c r="B98" s="81"/>
      <c r="C98" s="82"/>
      <c r="D98" s="241" t="s">
        <v>94</v>
      </c>
      <c r="E98" s="241"/>
      <c r="F98" s="241"/>
      <c r="G98" s="241"/>
      <c r="H98" s="241"/>
      <c r="I98" s="83"/>
      <c r="J98" s="241" t="s">
        <v>95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39">
        <f>'04 - SO 04 Telefónna príp...'!J30</f>
        <v>0</v>
      </c>
      <c r="AH98" s="240"/>
      <c r="AI98" s="240"/>
      <c r="AJ98" s="240"/>
      <c r="AK98" s="240"/>
      <c r="AL98" s="240"/>
      <c r="AM98" s="240"/>
      <c r="AN98" s="239">
        <f t="shared" si="0"/>
        <v>0</v>
      </c>
      <c r="AO98" s="240"/>
      <c r="AP98" s="240"/>
      <c r="AQ98" s="84" t="s">
        <v>85</v>
      </c>
      <c r="AR98" s="81"/>
      <c r="AS98" s="85">
        <v>0</v>
      </c>
      <c r="AT98" s="86">
        <f t="shared" si="1"/>
        <v>0</v>
      </c>
      <c r="AU98" s="87">
        <f>'04 - SO 04 Telefónna príp...'!P120</f>
        <v>0</v>
      </c>
      <c r="AV98" s="86">
        <f>'04 - SO 04 Telefónna príp...'!J33</f>
        <v>0</v>
      </c>
      <c r="AW98" s="86">
        <f>'04 - SO 04 Telefónna príp...'!J34</f>
        <v>0</v>
      </c>
      <c r="AX98" s="86">
        <f>'04 - SO 04 Telefónna príp...'!J35</f>
        <v>0</v>
      </c>
      <c r="AY98" s="86">
        <f>'04 - SO 04 Telefónna príp...'!J36</f>
        <v>0</v>
      </c>
      <c r="AZ98" s="86">
        <f>'04 - SO 04 Telefónna príp...'!F33</f>
        <v>0</v>
      </c>
      <c r="BA98" s="86">
        <f>'04 - SO 04 Telefónna príp...'!F34</f>
        <v>0</v>
      </c>
      <c r="BB98" s="86">
        <f>'04 - SO 04 Telefónna príp...'!F35</f>
        <v>0</v>
      </c>
      <c r="BC98" s="86">
        <f>'04 - SO 04 Telefónna príp...'!F36</f>
        <v>0</v>
      </c>
      <c r="BD98" s="88">
        <f>'04 - SO 04 Telefónna príp...'!F37</f>
        <v>0</v>
      </c>
      <c r="BT98" s="89" t="s">
        <v>86</v>
      </c>
      <c r="BV98" s="89" t="s">
        <v>80</v>
      </c>
      <c r="BW98" s="89" t="s">
        <v>96</v>
      </c>
      <c r="BX98" s="89" t="s">
        <v>4</v>
      </c>
      <c r="CL98" s="89" t="s">
        <v>1</v>
      </c>
      <c r="CM98" s="89" t="s">
        <v>78</v>
      </c>
    </row>
    <row r="99" spans="1:91" s="7" customFormat="1" ht="16.5" customHeight="1">
      <c r="A99" s="80" t="s">
        <v>82</v>
      </c>
      <c r="B99" s="81"/>
      <c r="C99" s="82"/>
      <c r="D99" s="241" t="s">
        <v>97</v>
      </c>
      <c r="E99" s="241"/>
      <c r="F99" s="241"/>
      <c r="G99" s="241"/>
      <c r="H99" s="241"/>
      <c r="I99" s="83"/>
      <c r="J99" s="241" t="s">
        <v>98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39">
        <f>'05 - SO 05 Sadové úpravy'!J30</f>
        <v>0</v>
      </c>
      <c r="AH99" s="240"/>
      <c r="AI99" s="240"/>
      <c r="AJ99" s="240"/>
      <c r="AK99" s="240"/>
      <c r="AL99" s="240"/>
      <c r="AM99" s="240"/>
      <c r="AN99" s="239">
        <f t="shared" si="0"/>
        <v>0</v>
      </c>
      <c r="AO99" s="240"/>
      <c r="AP99" s="240"/>
      <c r="AQ99" s="84" t="s">
        <v>85</v>
      </c>
      <c r="AR99" s="81"/>
      <c r="AS99" s="85">
        <v>0</v>
      </c>
      <c r="AT99" s="86">
        <f t="shared" si="1"/>
        <v>0</v>
      </c>
      <c r="AU99" s="87">
        <f>'05 - SO 05 Sadové úpravy'!P118</f>
        <v>0</v>
      </c>
      <c r="AV99" s="86">
        <f>'05 - SO 05 Sadové úpravy'!J33</f>
        <v>0</v>
      </c>
      <c r="AW99" s="86">
        <f>'05 - SO 05 Sadové úpravy'!J34</f>
        <v>0</v>
      </c>
      <c r="AX99" s="86">
        <f>'05 - SO 05 Sadové úpravy'!J35</f>
        <v>0</v>
      </c>
      <c r="AY99" s="86">
        <f>'05 - SO 05 Sadové úpravy'!J36</f>
        <v>0</v>
      </c>
      <c r="AZ99" s="86">
        <f>'05 - SO 05 Sadové úpravy'!F33</f>
        <v>0</v>
      </c>
      <c r="BA99" s="86">
        <f>'05 - SO 05 Sadové úpravy'!F34</f>
        <v>0</v>
      </c>
      <c r="BB99" s="86">
        <f>'05 - SO 05 Sadové úpravy'!F35</f>
        <v>0</v>
      </c>
      <c r="BC99" s="86">
        <f>'05 - SO 05 Sadové úpravy'!F36</f>
        <v>0</v>
      </c>
      <c r="BD99" s="88">
        <f>'05 - SO 05 Sadové úpravy'!F37</f>
        <v>0</v>
      </c>
      <c r="BT99" s="89" t="s">
        <v>86</v>
      </c>
      <c r="BV99" s="89" t="s">
        <v>80</v>
      </c>
      <c r="BW99" s="89" t="s">
        <v>99</v>
      </c>
      <c r="BX99" s="89" t="s">
        <v>4</v>
      </c>
      <c r="CL99" s="89" t="s">
        <v>1</v>
      </c>
      <c r="CM99" s="89" t="s">
        <v>78</v>
      </c>
    </row>
    <row r="100" spans="1:91" s="7" customFormat="1" ht="16.5" customHeight="1">
      <c r="A100" s="80" t="s">
        <v>82</v>
      </c>
      <c r="B100" s="81"/>
      <c r="C100" s="82"/>
      <c r="D100" s="241" t="s">
        <v>100</v>
      </c>
      <c r="E100" s="241"/>
      <c r="F100" s="241"/>
      <c r="G100" s="241"/>
      <c r="H100" s="241"/>
      <c r="I100" s="83"/>
      <c r="J100" s="241" t="s">
        <v>101</v>
      </c>
      <c r="K100" s="241"/>
      <c r="L100" s="241"/>
      <c r="M100" s="241"/>
      <c r="N100" s="241"/>
      <c r="O100" s="241"/>
      <c r="P100" s="241"/>
      <c r="Q100" s="241"/>
      <c r="R100" s="241"/>
      <c r="S100" s="241"/>
      <c r="T100" s="241"/>
      <c r="U100" s="241"/>
      <c r="V100" s="241"/>
      <c r="W100" s="241"/>
      <c r="X100" s="241"/>
      <c r="Y100" s="241"/>
      <c r="Z100" s="241"/>
      <c r="AA100" s="241"/>
      <c r="AB100" s="241"/>
      <c r="AC100" s="241"/>
      <c r="AD100" s="241"/>
      <c r="AE100" s="241"/>
      <c r="AF100" s="241"/>
      <c r="AG100" s="239">
        <f>'06 - SO 06 Parkoviská a k...'!J30</f>
        <v>0</v>
      </c>
      <c r="AH100" s="240"/>
      <c r="AI100" s="240"/>
      <c r="AJ100" s="240"/>
      <c r="AK100" s="240"/>
      <c r="AL100" s="240"/>
      <c r="AM100" s="240"/>
      <c r="AN100" s="239">
        <f t="shared" si="0"/>
        <v>0</v>
      </c>
      <c r="AO100" s="240"/>
      <c r="AP100" s="240"/>
      <c r="AQ100" s="84" t="s">
        <v>85</v>
      </c>
      <c r="AR100" s="81"/>
      <c r="AS100" s="85">
        <v>0</v>
      </c>
      <c r="AT100" s="86">
        <f t="shared" si="1"/>
        <v>0</v>
      </c>
      <c r="AU100" s="87">
        <f>'06 - SO 06 Parkoviská a k...'!P122</f>
        <v>0</v>
      </c>
      <c r="AV100" s="86">
        <f>'06 - SO 06 Parkoviská a k...'!J33</f>
        <v>0</v>
      </c>
      <c r="AW100" s="86">
        <f>'06 - SO 06 Parkoviská a k...'!J34</f>
        <v>0</v>
      </c>
      <c r="AX100" s="86">
        <f>'06 - SO 06 Parkoviská a k...'!J35</f>
        <v>0</v>
      </c>
      <c r="AY100" s="86">
        <f>'06 - SO 06 Parkoviská a k...'!J36</f>
        <v>0</v>
      </c>
      <c r="AZ100" s="86">
        <f>'06 - SO 06 Parkoviská a k...'!F33</f>
        <v>0</v>
      </c>
      <c r="BA100" s="86">
        <f>'06 - SO 06 Parkoviská a k...'!F34</f>
        <v>0</v>
      </c>
      <c r="BB100" s="86">
        <f>'06 - SO 06 Parkoviská a k...'!F35</f>
        <v>0</v>
      </c>
      <c r="BC100" s="86">
        <f>'06 - SO 06 Parkoviská a k...'!F36</f>
        <v>0</v>
      </c>
      <c r="BD100" s="88">
        <f>'06 - SO 06 Parkoviská a k...'!F37</f>
        <v>0</v>
      </c>
      <c r="BT100" s="89" t="s">
        <v>86</v>
      </c>
      <c r="BV100" s="89" t="s">
        <v>80</v>
      </c>
      <c r="BW100" s="89" t="s">
        <v>102</v>
      </c>
      <c r="BX100" s="89" t="s">
        <v>4</v>
      </c>
      <c r="CL100" s="89" t="s">
        <v>1</v>
      </c>
      <c r="CM100" s="89" t="s">
        <v>78</v>
      </c>
    </row>
    <row r="101" spans="1:91" s="7" customFormat="1" ht="16.5" customHeight="1">
      <c r="A101" s="80" t="s">
        <v>82</v>
      </c>
      <c r="B101" s="81"/>
      <c r="C101" s="82"/>
      <c r="D101" s="241" t="s">
        <v>103</v>
      </c>
      <c r="E101" s="241"/>
      <c r="F101" s="241"/>
      <c r="G101" s="241"/>
      <c r="H101" s="241"/>
      <c r="I101" s="83"/>
      <c r="J101" s="241" t="s">
        <v>104</v>
      </c>
      <c r="K101" s="241"/>
      <c r="L101" s="241"/>
      <c r="M101" s="241"/>
      <c r="N101" s="241"/>
      <c r="O101" s="241"/>
      <c r="P101" s="241"/>
      <c r="Q101" s="241"/>
      <c r="R101" s="241"/>
      <c r="S101" s="241"/>
      <c r="T101" s="241"/>
      <c r="U101" s="241"/>
      <c r="V101" s="241"/>
      <c r="W101" s="241"/>
      <c r="X101" s="241"/>
      <c r="Y101" s="241"/>
      <c r="Z101" s="241"/>
      <c r="AA101" s="241"/>
      <c r="AB101" s="241"/>
      <c r="AC101" s="241"/>
      <c r="AD101" s="241"/>
      <c r="AE101" s="241"/>
      <c r="AF101" s="241"/>
      <c r="AG101" s="239">
        <f>'07 - SO 07 Oplotenie'!J30</f>
        <v>0</v>
      </c>
      <c r="AH101" s="240"/>
      <c r="AI101" s="240"/>
      <c r="AJ101" s="240"/>
      <c r="AK101" s="240"/>
      <c r="AL101" s="240"/>
      <c r="AM101" s="240"/>
      <c r="AN101" s="239">
        <f t="shared" si="0"/>
        <v>0</v>
      </c>
      <c r="AO101" s="240"/>
      <c r="AP101" s="240"/>
      <c r="AQ101" s="84" t="s">
        <v>85</v>
      </c>
      <c r="AR101" s="81"/>
      <c r="AS101" s="90">
        <v>0</v>
      </c>
      <c r="AT101" s="91">
        <f t="shared" si="1"/>
        <v>0</v>
      </c>
      <c r="AU101" s="92">
        <f>'07 - SO 07 Oplotenie'!P125</f>
        <v>0</v>
      </c>
      <c r="AV101" s="91">
        <f>'07 - SO 07 Oplotenie'!J33</f>
        <v>0</v>
      </c>
      <c r="AW101" s="91">
        <f>'07 - SO 07 Oplotenie'!J34</f>
        <v>0</v>
      </c>
      <c r="AX101" s="91">
        <f>'07 - SO 07 Oplotenie'!J35</f>
        <v>0</v>
      </c>
      <c r="AY101" s="91">
        <f>'07 - SO 07 Oplotenie'!J36</f>
        <v>0</v>
      </c>
      <c r="AZ101" s="91">
        <f>'07 - SO 07 Oplotenie'!F33</f>
        <v>0</v>
      </c>
      <c r="BA101" s="91">
        <f>'07 - SO 07 Oplotenie'!F34</f>
        <v>0</v>
      </c>
      <c r="BB101" s="91">
        <f>'07 - SO 07 Oplotenie'!F35</f>
        <v>0</v>
      </c>
      <c r="BC101" s="91">
        <f>'07 - SO 07 Oplotenie'!F36</f>
        <v>0</v>
      </c>
      <c r="BD101" s="93">
        <f>'07 - SO 07 Oplotenie'!F37</f>
        <v>0</v>
      </c>
      <c r="BT101" s="89" t="s">
        <v>86</v>
      </c>
      <c r="BV101" s="89" t="s">
        <v>80</v>
      </c>
      <c r="BW101" s="89" t="s">
        <v>105</v>
      </c>
      <c r="BX101" s="89" t="s">
        <v>4</v>
      </c>
      <c r="CL101" s="89" t="s">
        <v>1</v>
      </c>
      <c r="CM101" s="89" t="s">
        <v>78</v>
      </c>
    </row>
    <row r="102" spans="1:91" s="2" customFormat="1" ht="30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34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Rodinný dom s ...'!C2" display="/"/>
    <hyperlink ref="A96" location="'02 - SO 02 Prípojka vody ...'!C2" display="/"/>
    <hyperlink ref="A97" location="'03 - SO 03 Prípojka NN'!C2" display="/"/>
    <hyperlink ref="A98" location="'04 - SO 04 Telefónna príp...'!C2" display="/"/>
    <hyperlink ref="A99" location="'05 - SO 05 Sadové úpravy'!C2" display="/"/>
    <hyperlink ref="A100" location="'06 - SO 06 Parkoviská a k...'!C2" display="/"/>
    <hyperlink ref="A101" location="'07 - SO 07 Oplote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2"/>
  <sheetViews>
    <sheetView showGridLines="0" tabSelected="1" topLeftCell="A2115" workbookViewId="0">
      <selection activeCell="F1552" sqref="F1552"/>
    </sheetView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87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108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ROUND(J156,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ROUND((SUM(BE156:BE2211)),  2)</f>
        <v>0</v>
      </c>
      <c r="G33" s="33"/>
      <c r="H33" s="33"/>
      <c r="I33" s="101">
        <v>0.2</v>
      </c>
      <c r="J33" s="100">
        <f>ROUND(((SUM(BE156:BE2211))*I33),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ROUND((SUM(BF156:BF2211)),  2)</f>
        <v>0</v>
      </c>
      <c r="G34" s="33"/>
      <c r="H34" s="33"/>
      <c r="I34" s="101">
        <v>0.2</v>
      </c>
      <c r="J34" s="100">
        <f>ROUND(((SUM(BF156:BF2211))*I34),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ROUND((SUM(BG156:BG2211)),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ROUND((SUM(BH156:BH2211)),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ROUND((SUM(BI156:BI2211)),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01 - SO 01 Rodinný dom s 2 byt. jednotkami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J156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2:12" s="9" customFormat="1" ht="25" customHeight="1">
      <c r="B97" s="113"/>
      <c r="D97" s="114" t="s">
        <v>115</v>
      </c>
      <c r="E97" s="115"/>
      <c r="F97" s="115"/>
      <c r="G97" s="115"/>
      <c r="H97" s="115"/>
      <c r="I97" s="115"/>
      <c r="J97" s="116">
        <f>J157</f>
        <v>0</v>
      </c>
      <c r="L97" s="113"/>
    </row>
    <row r="98" spans="2:12" s="10" customFormat="1" ht="19.899999999999999" customHeight="1">
      <c r="B98" s="117"/>
      <c r="D98" s="118" t="s">
        <v>116</v>
      </c>
      <c r="E98" s="119"/>
      <c r="F98" s="119"/>
      <c r="G98" s="119"/>
      <c r="H98" s="119"/>
      <c r="I98" s="119"/>
      <c r="J98" s="120">
        <f>J158</f>
        <v>0</v>
      </c>
      <c r="L98" s="117"/>
    </row>
    <row r="99" spans="2:12" s="10" customFormat="1" ht="19.899999999999999" customHeight="1">
      <c r="B99" s="117"/>
      <c r="D99" s="118" t="s">
        <v>117</v>
      </c>
      <c r="E99" s="119"/>
      <c r="F99" s="119"/>
      <c r="G99" s="119"/>
      <c r="H99" s="119"/>
      <c r="I99" s="119"/>
      <c r="J99" s="120">
        <f>J291</f>
        <v>0</v>
      </c>
      <c r="L99" s="117"/>
    </row>
    <row r="100" spans="2:12" s="10" customFormat="1" ht="19.899999999999999" customHeight="1">
      <c r="B100" s="117"/>
      <c r="D100" s="118" t="s">
        <v>118</v>
      </c>
      <c r="E100" s="119"/>
      <c r="F100" s="119"/>
      <c r="G100" s="119"/>
      <c r="H100" s="119"/>
      <c r="I100" s="119"/>
      <c r="J100" s="120">
        <f>J472</f>
        <v>0</v>
      </c>
      <c r="L100" s="117"/>
    </row>
    <row r="101" spans="2:12" s="10" customFormat="1" ht="19.899999999999999" customHeight="1">
      <c r="B101" s="117"/>
      <c r="D101" s="118" t="s">
        <v>119</v>
      </c>
      <c r="E101" s="119"/>
      <c r="F101" s="119"/>
      <c r="G101" s="119"/>
      <c r="H101" s="119"/>
      <c r="I101" s="119"/>
      <c r="J101" s="120">
        <f>J644</f>
        <v>0</v>
      </c>
      <c r="L101" s="117"/>
    </row>
    <row r="102" spans="2:12" s="10" customFormat="1" ht="19.899999999999999" customHeight="1">
      <c r="B102" s="117"/>
      <c r="D102" s="118" t="s">
        <v>120</v>
      </c>
      <c r="E102" s="119"/>
      <c r="F102" s="119"/>
      <c r="G102" s="119"/>
      <c r="H102" s="119"/>
      <c r="I102" s="119"/>
      <c r="J102" s="120">
        <f>J839</f>
        <v>0</v>
      </c>
      <c r="L102" s="117"/>
    </row>
    <row r="103" spans="2:12" s="10" customFormat="1" ht="19.899999999999999" customHeight="1">
      <c r="B103" s="117"/>
      <c r="D103" s="118" t="s">
        <v>121</v>
      </c>
      <c r="E103" s="119"/>
      <c r="F103" s="119"/>
      <c r="G103" s="119"/>
      <c r="H103" s="119"/>
      <c r="I103" s="119"/>
      <c r="J103" s="120">
        <f>J851</f>
        <v>0</v>
      </c>
      <c r="L103" s="117"/>
    </row>
    <row r="104" spans="2:12" s="10" customFormat="1" ht="19.899999999999999" customHeight="1">
      <c r="B104" s="117"/>
      <c r="D104" s="118" t="s">
        <v>122</v>
      </c>
      <c r="E104" s="119"/>
      <c r="F104" s="119"/>
      <c r="G104" s="119"/>
      <c r="H104" s="119"/>
      <c r="I104" s="119"/>
      <c r="J104" s="120">
        <f>J1114</f>
        <v>0</v>
      </c>
      <c r="L104" s="117"/>
    </row>
    <row r="105" spans="2:12" s="10" customFormat="1" ht="19.899999999999999" customHeight="1">
      <c r="B105" s="117"/>
      <c r="D105" s="118" t="s">
        <v>123</v>
      </c>
      <c r="E105" s="119"/>
      <c r="F105" s="119"/>
      <c r="G105" s="119"/>
      <c r="H105" s="119"/>
      <c r="I105" s="119"/>
      <c r="J105" s="120">
        <f>J1118</f>
        <v>0</v>
      </c>
      <c r="L105" s="117"/>
    </row>
    <row r="106" spans="2:12" s="10" customFormat="1" ht="19.899999999999999" customHeight="1">
      <c r="B106" s="117"/>
      <c r="D106" s="118" t="s">
        <v>124</v>
      </c>
      <c r="E106" s="119"/>
      <c r="F106" s="119"/>
      <c r="G106" s="119"/>
      <c r="H106" s="119"/>
      <c r="I106" s="119"/>
      <c r="J106" s="120">
        <f>J1252</f>
        <v>0</v>
      </c>
      <c r="L106" s="117"/>
    </row>
    <row r="107" spans="2:12" s="9" customFormat="1" ht="25" customHeight="1">
      <c r="B107" s="113"/>
      <c r="D107" s="114" t="s">
        <v>125</v>
      </c>
      <c r="E107" s="115"/>
      <c r="F107" s="115"/>
      <c r="G107" s="115"/>
      <c r="H107" s="115"/>
      <c r="I107" s="115"/>
      <c r="J107" s="116">
        <f>J1254</f>
        <v>0</v>
      </c>
      <c r="L107" s="113"/>
    </row>
    <row r="108" spans="2:12" s="10" customFormat="1" ht="19.899999999999999" customHeight="1">
      <c r="B108" s="117"/>
      <c r="D108" s="118" t="s">
        <v>126</v>
      </c>
      <c r="E108" s="119"/>
      <c r="F108" s="119"/>
      <c r="G108" s="119"/>
      <c r="H108" s="119"/>
      <c r="I108" s="119"/>
      <c r="J108" s="120">
        <f>J1255</f>
        <v>0</v>
      </c>
      <c r="L108" s="117"/>
    </row>
    <row r="109" spans="2:12" s="10" customFormat="1" ht="19.899999999999999" customHeight="1">
      <c r="B109" s="117"/>
      <c r="D109" s="118" t="s">
        <v>127</v>
      </c>
      <c r="E109" s="119"/>
      <c r="F109" s="119"/>
      <c r="G109" s="119"/>
      <c r="H109" s="119"/>
      <c r="I109" s="119"/>
      <c r="J109" s="120">
        <f>J1332</f>
        <v>0</v>
      </c>
      <c r="L109" s="117"/>
    </row>
    <row r="110" spans="2:12" s="10" customFormat="1" ht="19.899999999999999" customHeight="1">
      <c r="B110" s="117"/>
      <c r="D110" s="118" t="s">
        <v>128</v>
      </c>
      <c r="E110" s="119"/>
      <c r="F110" s="119"/>
      <c r="G110" s="119"/>
      <c r="H110" s="119"/>
      <c r="I110" s="119"/>
      <c r="J110" s="120">
        <f>J1398</f>
        <v>0</v>
      </c>
      <c r="L110" s="117"/>
    </row>
    <row r="111" spans="2:12" s="10" customFormat="1" ht="19.899999999999999" customHeight="1">
      <c r="B111" s="117"/>
      <c r="D111" s="118" t="s">
        <v>129</v>
      </c>
      <c r="E111" s="119"/>
      <c r="F111" s="119"/>
      <c r="G111" s="119"/>
      <c r="H111" s="119"/>
      <c r="I111" s="119"/>
      <c r="J111" s="120">
        <f>J1487</f>
        <v>0</v>
      </c>
      <c r="L111" s="117"/>
    </row>
    <row r="112" spans="2:12" s="10" customFormat="1" ht="19.899999999999999" customHeight="1">
      <c r="B112" s="117"/>
      <c r="D112" s="118" t="s">
        <v>130</v>
      </c>
      <c r="E112" s="119"/>
      <c r="F112" s="119"/>
      <c r="G112" s="119"/>
      <c r="H112" s="119"/>
      <c r="I112" s="119"/>
      <c r="J112" s="120">
        <f>J1489</f>
        <v>0</v>
      </c>
      <c r="L112" s="117"/>
    </row>
    <row r="113" spans="2:12" s="10" customFormat="1" ht="19.899999999999999" customHeight="1">
      <c r="B113" s="117"/>
      <c r="D113" s="118" t="s">
        <v>131</v>
      </c>
      <c r="E113" s="119"/>
      <c r="F113" s="119"/>
      <c r="G113" s="119"/>
      <c r="H113" s="119"/>
      <c r="I113" s="119"/>
      <c r="J113" s="120">
        <f>J1501</f>
        <v>0</v>
      </c>
      <c r="L113" s="117"/>
    </row>
    <row r="114" spans="2:12" s="10" customFormat="1" ht="19.899999999999999" customHeight="1">
      <c r="B114" s="117"/>
      <c r="D114" s="118" t="s">
        <v>132</v>
      </c>
      <c r="E114" s="119"/>
      <c r="F114" s="119"/>
      <c r="G114" s="119"/>
      <c r="H114" s="119"/>
      <c r="I114" s="119"/>
      <c r="J114" s="120">
        <f>J1503</f>
        <v>0</v>
      </c>
      <c r="L114" s="117"/>
    </row>
    <row r="115" spans="2:12" s="10" customFormat="1" ht="19.899999999999999" customHeight="1">
      <c r="B115" s="117"/>
      <c r="D115" s="118" t="s">
        <v>133</v>
      </c>
      <c r="E115" s="119"/>
      <c r="F115" s="119"/>
      <c r="G115" s="119"/>
      <c r="H115" s="119"/>
      <c r="I115" s="119"/>
      <c r="J115" s="120">
        <f>J1551</f>
        <v>0</v>
      </c>
      <c r="L115" s="117"/>
    </row>
    <row r="116" spans="2:12" s="10" customFormat="1" ht="19.899999999999999" customHeight="1">
      <c r="B116" s="117"/>
      <c r="D116" s="118" t="s">
        <v>134</v>
      </c>
      <c r="E116" s="119"/>
      <c r="F116" s="119"/>
      <c r="G116" s="119"/>
      <c r="H116" s="119"/>
      <c r="I116" s="119"/>
      <c r="J116" s="120">
        <f>J1572</f>
        <v>0</v>
      </c>
      <c r="L116" s="117"/>
    </row>
    <row r="117" spans="2:12" s="10" customFormat="1" ht="19.899999999999999" customHeight="1">
      <c r="B117" s="117"/>
      <c r="D117" s="118" t="s">
        <v>135</v>
      </c>
      <c r="E117" s="119"/>
      <c r="F117" s="119"/>
      <c r="G117" s="119"/>
      <c r="H117" s="119"/>
      <c r="I117" s="119"/>
      <c r="J117" s="120">
        <f>J1647</f>
        <v>0</v>
      </c>
      <c r="L117" s="117"/>
    </row>
    <row r="118" spans="2:12" s="10" customFormat="1" ht="19.899999999999999" customHeight="1">
      <c r="B118" s="117"/>
      <c r="D118" s="118" t="s">
        <v>136</v>
      </c>
      <c r="E118" s="119"/>
      <c r="F118" s="119"/>
      <c r="G118" s="119"/>
      <c r="H118" s="119"/>
      <c r="I118" s="119"/>
      <c r="J118" s="120">
        <f>J1723</f>
        <v>0</v>
      </c>
      <c r="L118" s="117"/>
    </row>
    <row r="119" spans="2:12" s="10" customFormat="1" ht="19.899999999999999" customHeight="1">
      <c r="B119" s="117"/>
      <c r="D119" s="118" t="s">
        <v>137</v>
      </c>
      <c r="E119" s="119"/>
      <c r="F119" s="119"/>
      <c r="G119" s="119"/>
      <c r="H119" s="119"/>
      <c r="I119" s="119"/>
      <c r="J119" s="120">
        <f>J1728</f>
        <v>0</v>
      </c>
      <c r="L119" s="117"/>
    </row>
    <row r="120" spans="2:12" s="10" customFormat="1" ht="19.899999999999999" customHeight="1">
      <c r="B120" s="117"/>
      <c r="D120" s="118" t="s">
        <v>138</v>
      </c>
      <c r="E120" s="119"/>
      <c r="F120" s="119"/>
      <c r="G120" s="119"/>
      <c r="H120" s="119"/>
      <c r="I120" s="119"/>
      <c r="J120" s="120">
        <f>J1744</f>
        <v>0</v>
      </c>
      <c r="L120" s="117"/>
    </row>
    <row r="121" spans="2:12" s="10" customFormat="1" ht="19.899999999999999" customHeight="1">
      <c r="B121" s="117"/>
      <c r="D121" s="118" t="s">
        <v>139</v>
      </c>
      <c r="E121" s="119"/>
      <c r="F121" s="119"/>
      <c r="G121" s="119"/>
      <c r="H121" s="119"/>
      <c r="I121" s="119"/>
      <c r="J121" s="120">
        <f>J1939</f>
        <v>0</v>
      </c>
      <c r="L121" s="117"/>
    </row>
    <row r="122" spans="2:12" s="10" customFormat="1" ht="19.899999999999999" customHeight="1">
      <c r="B122" s="117"/>
      <c r="D122" s="118" t="s">
        <v>140</v>
      </c>
      <c r="E122" s="119"/>
      <c r="F122" s="119"/>
      <c r="G122" s="119"/>
      <c r="H122" s="119"/>
      <c r="I122" s="119"/>
      <c r="J122" s="120">
        <f>J1942</f>
        <v>0</v>
      </c>
      <c r="L122" s="117"/>
    </row>
    <row r="123" spans="2:12" s="9" customFormat="1" ht="25" customHeight="1">
      <c r="B123" s="113"/>
      <c r="D123" s="114" t="s">
        <v>141</v>
      </c>
      <c r="E123" s="115"/>
      <c r="F123" s="115"/>
      <c r="G123" s="115"/>
      <c r="H123" s="115"/>
      <c r="I123" s="115"/>
      <c r="J123" s="116">
        <f>J2055</f>
        <v>0</v>
      </c>
      <c r="L123" s="113"/>
    </row>
    <row r="124" spans="2:12" s="10" customFormat="1" ht="19.899999999999999" customHeight="1">
      <c r="B124" s="117"/>
      <c r="D124" s="118" t="s">
        <v>142</v>
      </c>
      <c r="E124" s="119"/>
      <c r="F124" s="119"/>
      <c r="G124" s="119"/>
      <c r="H124" s="119"/>
      <c r="I124" s="119"/>
      <c r="J124" s="120">
        <f>J2056</f>
        <v>0</v>
      </c>
      <c r="L124" s="117"/>
    </row>
    <row r="125" spans="2:12" s="10" customFormat="1" ht="14.9" customHeight="1">
      <c r="B125" s="117"/>
      <c r="D125" s="118" t="s">
        <v>143</v>
      </c>
      <c r="E125" s="119"/>
      <c r="F125" s="119"/>
      <c r="G125" s="119"/>
      <c r="H125" s="119"/>
      <c r="I125" s="119"/>
      <c r="J125" s="120">
        <f>J2057</f>
        <v>0</v>
      </c>
      <c r="L125" s="117"/>
    </row>
    <row r="126" spans="2:12" s="10" customFormat="1" ht="14.9" customHeight="1">
      <c r="B126" s="117"/>
      <c r="D126" s="118" t="s">
        <v>144</v>
      </c>
      <c r="E126" s="119"/>
      <c r="F126" s="119"/>
      <c r="G126" s="119"/>
      <c r="H126" s="119"/>
      <c r="I126" s="119"/>
      <c r="J126" s="120">
        <f>J2084</f>
        <v>0</v>
      </c>
      <c r="L126" s="117"/>
    </row>
    <row r="127" spans="2:12" s="10" customFormat="1" ht="14.9" customHeight="1">
      <c r="B127" s="117"/>
      <c r="D127" s="118" t="s">
        <v>145</v>
      </c>
      <c r="E127" s="119"/>
      <c r="F127" s="119"/>
      <c r="G127" s="119"/>
      <c r="H127" s="119"/>
      <c r="I127" s="119"/>
      <c r="J127" s="120">
        <f>J2111</f>
        <v>0</v>
      </c>
      <c r="L127" s="117"/>
    </row>
    <row r="128" spans="2:12" s="10" customFormat="1" ht="14.9" customHeight="1">
      <c r="B128" s="117"/>
      <c r="D128" s="118" t="s">
        <v>146</v>
      </c>
      <c r="E128" s="119"/>
      <c r="F128" s="119"/>
      <c r="G128" s="119"/>
      <c r="H128" s="119"/>
      <c r="I128" s="119"/>
      <c r="J128" s="120">
        <f>J2123</f>
        <v>0</v>
      </c>
      <c r="L128" s="117"/>
    </row>
    <row r="129" spans="1:31" s="10" customFormat="1" ht="14.9" customHeight="1">
      <c r="B129" s="117"/>
      <c r="D129" s="118" t="s">
        <v>147</v>
      </c>
      <c r="E129" s="119"/>
      <c r="F129" s="119"/>
      <c r="G129" s="119"/>
      <c r="H129" s="119"/>
      <c r="I129" s="119"/>
      <c r="J129" s="120">
        <f>J2135</f>
        <v>0</v>
      </c>
      <c r="L129" s="117"/>
    </row>
    <row r="130" spans="1:31" s="10" customFormat="1" ht="14.9" customHeight="1">
      <c r="B130" s="117"/>
      <c r="D130" s="118" t="s">
        <v>148</v>
      </c>
      <c r="E130" s="119"/>
      <c r="F130" s="119"/>
      <c r="G130" s="119"/>
      <c r="H130" s="119"/>
      <c r="I130" s="119"/>
      <c r="J130" s="120">
        <f>J2147</f>
        <v>0</v>
      </c>
      <c r="L130" s="117"/>
    </row>
    <row r="131" spans="1:31" s="10" customFormat="1" ht="14.9" customHeight="1">
      <c r="B131" s="117"/>
      <c r="D131" s="118" t="s">
        <v>149</v>
      </c>
      <c r="E131" s="119"/>
      <c r="F131" s="119"/>
      <c r="G131" s="119"/>
      <c r="H131" s="119"/>
      <c r="I131" s="119"/>
      <c r="J131" s="120">
        <f>J2159</f>
        <v>0</v>
      </c>
      <c r="L131" s="117"/>
    </row>
    <row r="132" spans="1:31" s="10" customFormat="1" ht="14.9" customHeight="1">
      <c r="B132" s="117"/>
      <c r="D132" s="118" t="s">
        <v>150</v>
      </c>
      <c r="E132" s="119"/>
      <c r="F132" s="119"/>
      <c r="G132" s="119"/>
      <c r="H132" s="119"/>
      <c r="I132" s="119"/>
      <c r="J132" s="120">
        <f>J2174</f>
        <v>0</v>
      </c>
      <c r="L132" s="117"/>
    </row>
    <row r="133" spans="1:31" s="10" customFormat="1" ht="14.9" customHeight="1">
      <c r="B133" s="117"/>
      <c r="D133" s="118" t="s">
        <v>151</v>
      </c>
      <c r="E133" s="119"/>
      <c r="F133" s="119"/>
      <c r="G133" s="119"/>
      <c r="H133" s="119"/>
      <c r="I133" s="119"/>
      <c r="J133" s="120">
        <f>J2189</f>
        <v>0</v>
      </c>
      <c r="L133" s="117"/>
    </row>
    <row r="134" spans="1:31" s="10" customFormat="1" ht="19.899999999999999" customHeight="1">
      <c r="B134" s="117"/>
      <c r="D134" s="118" t="s">
        <v>152</v>
      </c>
      <c r="E134" s="119"/>
      <c r="F134" s="119"/>
      <c r="G134" s="119"/>
      <c r="H134" s="119"/>
      <c r="I134" s="119"/>
      <c r="J134" s="120">
        <f>J2192</f>
        <v>0</v>
      </c>
      <c r="L134" s="117"/>
    </row>
    <row r="135" spans="1:31" s="10" customFormat="1" ht="19.899999999999999" customHeight="1">
      <c r="B135" s="117"/>
      <c r="D135" s="118" t="s">
        <v>153</v>
      </c>
      <c r="E135" s="119"/>
      <c r="F135" s="119"/>
      <c r="G135" s="119"/>
      <c r="H135" s="119"/>
      <c r="I135" s="119"/>
      <c r="J135" s="120">
        <f>J2204</f>
        <v>0</v>
      </c>
      <c r="L135" s="117"/>
    </row>
    <row r="136" spans="1:31" s="10" customFormat="1" ht="19.899999999999999" customHeight="1">
      <c r="B136" s="117"/>
      <c r="D136" s="118" t="s">
        <v>154</v>
      </c>
      <c r="E136" s="119"/>
      <c r="F136" s="119"/>
      <c r="G136" s="119"/>
      <c r="H136" s="119"/>
      <c r="I136" s="119"/>
      <c r="J136" s="120">
        <f>J2210</f>
        <v>0</v>
      </c>
      <c r="L136" s="117"/>
    </row>
    <row r="137" spans="1:31" s="2" customFormat="1" ht="21.75" customHeight="1">
      <c r="A137" s="33"/>
      <c r="B137" s="34"/>
      <c r="C137" s="33"/>
      <c r="D137" s="33"/>
      <c r="E137" s="33"/>
      <c r="F137" s="33"/>
      <c r="G137" s="33"/>
      <c r="H137" s="33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7" customHeight="1">
      <c r="A138" s="33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42" spans="1:31" s="2" customFormat="1" ht="7" customHeight="1">
      <c r="A142" s="33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25" customHeight="1">
      <c r="A143" s="33"/>
      <c r="B143" s="34"/>
      <c r="C143" s="22" t="s">
        <v>155</v>
      </c>
      <c r="D143" s="33"/>
      <c r="E143" s="33"/>
      <c r="F143" s="33"/>
      <c r="G143" s="33"/>
      <c r="H143" s="33"/>
      <c r="I143" s="33"/>
      <c r="J143" s="33"/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7" customHeight="1">
      <c r="A144" s="33"/>
      <c r="B144" s="34"/>
      <c r="C144" s="33"/>
      <c r="D144" s="33"/>
      <c r="E144" s="33"/>
      <c r="F144" s="33"/>
      <c r="G144" s="33"/>
      <c r="H144" s="33"/>
      <c r="I144" s="33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2" customHeight="1">
      <c r="A145" s="33"/>
      <c r="B145" s="34"/>
      <c r="C145" s="28" t="s">
        <v>14</v>
      </c>
      <c r="D145" s="33"/>
      <c r="E145" s="33"/>
      <c r="F145" s="33"/>
      <c r="G145" s="33"/>
      <c r="H145" s="33"/>
      <c r="I145" s="33"/>
      <c r="J145" s="33"/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23.25" customHeight="1">
      <c r="A146" s="33"/>
      <c r="B146" s="34"/>
      <c r="C146" s="33"/>
      <c r="D146" s="33"/>
      <c r="E146" s="259" t="str">
        <f>E7</f>
        <v>Rodinný dom s 2 byt. jednotkami - Mníchova Lehota, Vytvorenie podmienok pre deinštitucionalizáciu DSS Adam. Kochanovce</v>
      </c>
      <c r="F146" s="260"/>
      <c r="G146" s="260"/>
      <c r="H146" s="260"/>
      <c r="I146" s="33"/>
      <c r="J146" s="33"/>
      <c r="K146" s="33"/>
      <c r="L146" s="4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2" customHeight="1">
      <c r="A147" s="33"/>
      <c r="B147" s="34"/>
      <c r="C147" s="28" t="s">
        <v>107</v>
      </c>
      <c r="D147" s="33"/>
      <c r="E147" s="33"/>
      <c r="F147" s="33"/>
      <c r="G147" s="33"/>
      <c r="H147" s="33"/>
      <c r="I147" s="33"/>
      <c r="J147" s="33"/>
      <c r="K147" s="33"/>
      <c r="L147" s="4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6.5" customHeight="1">
      <c r="A148" s="33"/>
      <c r="B148" s="34"/>
      <c r="C148" s="33"/>
      <c r="D148" s="33"/>
      <c r="E148" s="249" t="str">
        <f>E9</f>
        <v>01 - SO 01 Rodinný dom s 2 byt. jednotkami</v>
      </c>
      <c r="F148" s="258"/>
      <c r="G148" s="258"/>
      <c r="H148" s="258"/>
      <c r="I148" s="33"/>
      <c r="J148" s="33"/>
      <c r="K148" s="33"/>
      <c r="L148" s="4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7" customHeight="1">
      <c r="A149" s="33"/>
      <c r="B149" s="34"/>
      <c r="C149" s="33"/>
      <c r="D149" s="33"/>
      <c r="E149" s="33"/>
      <c r="F149" s="33"/>
      <c r="G149" s="33"/>
      <c r="H149" s="33"/>
      <c r="I149" s="33"/>
      <c r="J149" s="33"/>
      <c r="K149" s="33"/>
      <c r="L149" s="4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2" customFormat="1" ht="12" customHeight="1">
      <c r="A150" s="33"/>
      <c r="B150" s="34"/>
      <c r="C150" s="28" t="s">
        <v>18</v>
      </c>
      <c r="D150" s="33"/>
      <c r="E150" s="33"/>
      <c r="F150" s="26" t="str">
        <f>F12</f>
        <v>parc. č. 298,297/1 Mníchova Lehota</v>
      </c>
      <c r="G150" s="33"/>
      <c r="H150" s="33"/>
      <c r="I150" s="28" t="s">
        <v>20</v>
      </c>
      <c r="J150" s="56" t="str">
        <f>IF(J12="","",J12)</f>
        <v>21. 11. 2018</v>
      </c>
      <c r="K150" s="33"/>
      <c r="L150" s="4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  <row r="151" spans="1:65" s="2" customFormat="1" ht="7" customHeight="1">
      <c r="A151" s="33"/>
      <c r="B151" s="34"/>
      <c r="C151" s="33"/>
      <c r="D151" s="33"/>
      <c r="E151" s="33"/>
      <c r="F151" s="33"/>
      <c r="G151" s="33"/>
      <c r="H151" s="33"/>
      <c r="I151" s="33"/>
      <c r="J151" s="33"/>
      <c r="K151" s="33"/>
      <c r="L151" s="4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  <row r="152" spans="1:65" s="2" customFormat="1" ht="15.15" customHeight="1">
      <c r="A152" s="33"/>
      <c r="B152" s="34"/>
      <c r="C152" s="28" t="s">
        <v>22</v>
      </c>
      <c r="D152" s="33"/>
      <c r="E152" s="33"/>
      <c r="F152" s="26" t="str">
        <f>E15</f>
        <v>Trenčiansky samosprávny kraj</v>
      </c>
      <c r="G152" s="33"/>
      <c r="H152" s="33"/>
      <c r="I152" s="28" t="s">
        <v>29</v>
      </c>
      <c r="J152" s="31" t="str">
        <f>E21</f>
        <v>ADOM, spol. s r.o.</v>
      </c>
      <c r="K152" s="33"/>
      <c r="L152" s="4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  <row r="153" spans="1:65" s="2" customFormat="1" ht="15.15" customHeight="1">
      <c r="A153" s="33"/>
      <c r="B153" s="34"/>
      <c r="C153" s="28" t="s">
        <v>27</v>
      </c>
      <c r="D153" s="33"/>
      <c r="E153" s="33"/>
      <c r="F153" s="26" t="str">
        <f>IF(E18="","",E18)</f>
        <v>Vyplň údaj</v>
      </c>
      <c r="G153" s="33"/>
      <c r="H153" s="33"/>
      <c r="I153" s="28" t="s">
        <v>35</v>
      </c>
      <c r="J153" s="31" t="str">
        <f>E24</f>
        <v>Viera Masnicová</v>
      </c>
      <c r="K153" s="33"/>
      <c r="L153" s="4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  <row r="154" spans="1:65" s="2" customFormat="1" ht="10.25" customHeight="1">
      <c r="A154" s="33"/>
      <c r="B154" s="34"/>
      <c r="C154" s="33"/>
      <c r="D154" s="33"/>
      <c r="E154" s="33"/>
      <c r="F154" s="33"/>
      <c r="G154" s="33"/>
      <c r="H154" s="33"/>
      <c r="I154" s="33"/>
      <c r="J154" s="33"/>
      <c r="K154" s="33"/>
      <c r="L154" s="4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  <row r="155" spans="1:65" s="11" customFormat="1" ht="29.25" customHeight="1">
      <c r="A155" s="121"/>
      <c r="B155" s="122"/>
      <c r="C155" s="123" t="s">
        <v>156</v>
      </c>
      <c r="D155" s="124" t="s">
        <v>63</v>
      </c>
      <c r="E155" s="124" t="s">
        <v>59</v>
      </c>
      <c r="F155" s="124" t="s">
        <v>60</v>
      </c>
      <c r="G155" s="124" t="s">
        <v>157</v>
      </c>
      <c r="H155" s="124" t="s">
        <v>158</v>
      </c>
      <c r="I155" s="124" t="s">
        <v>159</v>
      </c>
      <c r="J155" s="125" t="s">
        <v>112</v>
      </c>
      <c r="K155" s="126" t="s">
        <v>160</v>
      </c>
      <c r="L155" s="127"/>
      <c r="M155" s="63" t="s">
        <v>1</v>
      </c>
      <c r="N155" s="64" t="s">
        <v>42</v>
      </c>
      <c r="O155" s="64" t="s">
        <v>161</v>
      </c>
      <c r="P155" s="64" t="s">
        <v>162</v>
      </c>
      <c r="Q155" s="64" t="s">
        <v>163</v>
      </c>
      <c r="R155" s="64" t="s">
        <v>164</v>
      </c>
      <c r="S155" s="64" t="s">
        <v>165</v>
      </c>
      <c r="T155" s="65" t="s">
        <v>166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</row>
    <row r="156" spans="1:65" s="2" customFormat="1" ht="22.75" customHeight="1">
      <c r="A156" s="33"/>
      <c r="B156" s="34"/>
      <c r="C156" s="70" t="s">
        <v>113</v>
      </c>
      <c r="D156" s="33"/>
      <c r="E156" s="33"/>
      <c r="F156" s="33"/>
      <c r="G156" s="33"/>
      <c r="H156" s="33"/>
      <c r="I156" s="33"/>
      <c r="J156" s="128">
        <f>BK156</f>
        <v>0</v>
      </c>
      <c r="K156" s="33"/>
      <c r="L156" s="34"/>
      <c r="M156" s="66"/>
      <c r="N156" s="57"/>
      <c r="O156" s="67"/>
      <c r="P156" s="129">
        <f>P157+P1254+P2055</f>
        <v>0</v>
      </c>
      <c r="Q156" s="67"/>
      <c r="R156" s="129">
        <f>R157+R1254+R2055</f>
        <v>1014.7684145150001</v>
      </c>
      <c r="S156" s="67"/>
      <c r="T156" s="130">
        <f>T157+T1254+T2055</f>
        <v>0.13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77</v>
      </c>
      <c r="AU156" s="18" t="s">
        <v>114</v>
      </c>
      <c r="BK156" s="131">
        <f>BK157+BK1254+BK2055</f>
        <v>0</v>
      </c>
    </row>
    <row r="157" spans="1:65" s="12" customFormat="1" ht="25.9" customHeight="1">
      <c r="B157" s="132"/>
      <c r="D157" s="133" t="s">
        <v>77</v>
      </c>
      <c r="E157" s="134" t="s">
        <v>167</v>
      </c>
      <c r="F157" s="134" t="s">
        <v>168</v>
      </c>
      <c r="I157" s="135"/>
      <c r="J157" s="136">
        <f>BK157</f>
        <v>0</v>
      </c>
      <c r="L157" s="132"/>
      <c r="M157" s="137"/>
      <c r="N157" s="138"/>
      <c r="O157" s="138"/>
      <c r="P157" s="139">
        <f>P158+P291+P472+P644+P839+P851+P1114+P1118+P1252</f>
        <v>0</v>
      </c>
      <c r="Q157" s="138"/>
      <c r="R157" s="139">
        <f>R158+R291+R472+R644+R839+R851+R1114+R1118+R1252</f>
        <v>978.12210370500009</v>
      </c>
      <c r="S157" s="138"/>
      <c r="T157" s="140">
        <f>T158+T291+T472+T644+T839+T851+T1114+T1118+T1252</f>
        <v>0.13</v>
      </c>
      <c r="AR157" s="133" t="s">
        <v>86</v>
      </c>
      <c r="AT157" s="141" t="s">
        <v>77</v>
      </c>
      <c r="AU157" s="141" t="s">
        <v>78</v>
      </c>
      <c r="AY157" s="133" t="s">
        <v>169</v>
      </c>
      <c r="BK157" s="142">
        <f>BK158+BK291+BK472+BK644+BK839+BK851+BK1114+BK1118+BK1252</f>
        <v>0</v>
      </c>
    </row>
    <row r="158" spans="1:65" s="12" customFormat="1" ht="22.75" customHeight="1">
      <c r="B158" s="132"/>
      <c r="D158" s="133" t="s">
        <v>77</v>
      </c>
      <c r="E158" s="143" t="s">
        <v>86</v>
      </c>
      <c r="F158" s="143" t="s">
        <v>170</v>
      </c>
      <c r="I158" s="135"/>
      <c r="J158" s="144">
        <f>BK158</f>
        <v>0</v>
      </c>
      <c r="L158" s="132"/>
      <c r="M158" s="137"/>
      <c r="N158" s="138"/>
      <c r="O158" s="138"/>
      <c r="P158" s="139">
        <f>SUM(P159:P290)</f>
        <v>0</v>
      </c>
      <c r="Q158" s="138"/>
      <c r="R158" s="139">
        <f>SUM(R159:R290)</f>
        <v>0</v>
      </c>
      <c r="S158" s="138"/>
      <c r="T158" s="140">
        <f>SUM(T159:T290)</f>
        <v>0</v>
      </c>
      <c r="AR158" s="133" t="s">
        <v>86</v>
      </c>
      <c r="AT158" s="141" t="s">
        <v>77</v>
      </c>
      <c r="AU158" s="141" t="s">
        <v>86</v>
      </c>
      <c r="AY158" s="133" t="s">
        <v>169</v>
      </c>
      <c r="BK158" s="142">
        <f>SUM(BK159:BK290)</f>
        <v>0</v>
      </c>
    </row>
    <row r="159" spans="1:65" s="2" customFormat="1" ht="37.75" customHeight="1">
      <c r="A159" s="33"/>
      <c r="B159" s="145"/>
      <c r="C159" s="146" t="s">
        <v>86</v>
      </c>
      <c r="D159" s="146" t="s">
        <v>171</v>
      </c>
      <c r="E159" s="147" t="s">
        <v>172</v>
      </c>
      <c r="F159" s="148" t="s">
        <v>173</v>
      </c>
      <c r="G159" s="149" t="s">
        <v>174</v>
      </c>
      <c r="H159" s="150">
        <v>1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44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175</v>
      </c>
      <c r="AT159" s="157" t="s">
        <v>171</v>
      </c>
      <c r="AU159" s="157" t="s">
        <v>176</v>
      </c>
      <c r="AY159" s="18" t="s">
        <v>169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176</v>
      </c>
      <c r="BK159" s="159">
        <f>ROUND(I159*H159,3)</f>
        <v>0</v>
      </c>
      <c r="BL159" s="18" t="s">
        <v>175</v>
      </c>
      <c r="BM159" s="157" t="s">
        <v>177</v>
      </c>
    </row>
    <row r="160" spans="1:65" s="13" customFormat="1">
      <c r="B160" s="160"/>
      <c r="D160" s="161" t="s">
        <v>178</v>
      </c>
      <c r="E160" s="162" t="s">
        <v>1</v>
      </c>
      <c r="F160" s="163" t="s">
        <v>86</v>
      </c>
      <c r="H160" s="164">
        <v>1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178</v>
      </c>
      <c r="AU160" s="162" t="s">
        <v>176</v>
      </c>
      <c r="AV160" s="13" t="s">
        <v>176</v>
      </c>
      <c r="AW160" s="13" t="s">
        <v>33</v>
      </c>
      <c r="AX160" s="13" t="s">
        <v>86</v>
      </c>
      <c r="AY160" s="162" t="s">
        <v>169</v>
      </c>
    </row>
    <row r="161" spans="1:65" s="2" customFormat="1" ht="24.15" customHeight="1">
      <c r="A161" s="33"/>
      <c r="B161" s="145"/>
      <c r="C161" s="146" t="s">
        <v>176</v>
      </c>
      <c r="D161" s="146" t="s">
        <v>171</v>
      </c>
      <c r="E161" s="147" t="s">
        <v>179</v>
      </c>
      <c r="F161" s="148" t="s">
        <v>180</v>
      </c>
      <c r="G161" s="149" t="s">
        <v>181</v>
      </c>
      <c r="H161" s="150">
        <v>40.180999999999997</v>
      </c>
      <c r="I161" s="151"/>
      <c r="J161" s="150">
        <f>ROUND(I161*H161,3)</f>
        <v>0</v>
      </c>
      <c r="K161" s="152"/>
      <c r="L161" s="34"/>
      <c r="M161" s="153" t="s">
        <v>1</v>
      </c>
      <c r="N161" s="154" t="s">
        <v>44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175</v>
      </c>
      <c r="AT161" s="157" t="s">
        <v>171</v>
      </c>
      <c r="AU161" s="157" t="s">
        <v>176</v>
      </c>
      <c r="AY161" s="18" t="s">
        <v>169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176</v>
      </c>
      <c r="BK161" s="159">
        <f>ROUND(I161*H161,3)</f>
        <v>0</v>
      </c>
      <c r="BL161" s="18" t="s">
        <v>175</v>
      </c>
      <c r="BM161" s="157" t="s">
        <v>182</v>
      </c>
    </row>
    <row r="162" spans="1:65" s="14" customFormat="1">
      <c r="B162" s="169"/>
      <c r="D162" s="161" t="s">
        <v>178</v>
      </c>
      <c r="E162" s="170" t="s">
        <v>1</v>
      </c>
      <c r="F162" s="171" t="s">
        <v>183</v>
      </c>
      <c r="H162" s="170" t="s">
        <v>1</v>
      </c>
      <c r="I162" s="172"/>
      <c r="L162" s="169"/>
      <c r="M162" s="173"/>
      <c r="N162" s="174"/>
      <c r="O162" s="174"/>
      <c r="P162" s="174"/>
      <c r="Q162" s="174"/>
      <c r="R162" s="174"/>
      <c r="S162" s="174"/>
      <c r="T162" s="175"/>
      <c r="AT162" s="170" t="s">
        <v>178</v>
      </c>
      <c r="AU162" s="170" t="s">
        <v>176</v>
      </c>
      <c r="AV162" s="14" t="s">
        <v>86</v>
      </c>
      <c r="AW162" s="14" t="s">
        <v>33</v>
      </c>
      <c r="AX162" s="14" t="s">
        <v>78</v>
      </c>
      <c r="AY162" s="170" t="s">
        <v>169</v>
      </c>
    </row>
    <row r="163" spans="1:65" s="13" customFormat="1">
      <c r="B163" s="160"/>
      <c r="D163" s="161" t="s">
        <v>178</v>
      </c>
      <c r="E163" s="162" t="s">
        <v>1</v>
      </c>
      <c r="F163" s="163" t="s">
        <v>184</v>
      </c>
      <c r="H163" s="164">
        <v>8.6959999999999997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178</v>
      </c>
      <c r="AU163" s="162" t="s">
        <v>176</v>
      </c>
      <c r="AV163" s="13" t="s">
        <v>176</v>
      </c>
      <c r="AW163" s="13" t="s">
        <v>33</v>
      </c>
      <c r="AX163" s="13" t="s">
        <v>78</v>
      </c>
      <c r="AY163" s="162" t="s">
        <v>169</v>
      </c>
    </row>
    <row r="164" spans="1:65" s="13" customFormat="1">
      <c r="B164" s="160"/>
      <c r="D164" s="161" t="s">
        <v>178</v>
      </c>
      <c r="E164" s="162" t="s">
        <v>1</v>
      </c>
      <c r="F164" s="163" t="s">
        <v>185</v>
      </c>
      <c r="H164" s="164">
        <v>31.484999999999999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178</v>
      </c>
      <c r="AU164" s="162" t="s">
        <v>176</v>
      </c>
      <c r="AV164" s="13" t="s">
        <v>176</v>
      </c>
      <c r="AW164" s="13" t="s">
        <v>33</v>
      </c>
      <c r="AX164" s="13" t="s">
        <v>78</v>
      </c>
      <c r="AY164" s="162" t="s">
        <v>169</v>
      </c>
    </row>
    <row r="165" spans="1:65" s="15" customFormat="1">
      <c r="B165" s="176"/>
      <c r="D165" s="161" t="s">
        <v>178</v>
      </c>
      <c r="E165" s="177" t="s">
        <v>1</v>
      </c>
      <c r="F165" s="178" t="s">
        <v>186</v>
      </c>
      <c r="H165" s="179">
        <v>40.180999999999997</v>
      </c>
      <c r="I165" s="180"/>
      <c r="L165" s="176"/>
      <c r="M165" s="181"/>
      <c r="N165" s="182"/>
      <c r="O165" s="182"/>
      <c r="P165" s="182"/>
      <c r="Q165" s="182"/>
      <c r="R165" s="182"/>
      <c r="S165" s="182"/>
      <c r="T165" s="183"/>
      <c r="AT165" s="177" t="s">
        <v>178</v>
      </c>
      <c r="AU165" s="177" t="s">
        <v>176</v>
      </c>
      <c r="AV165" s="15" t="s">
        <v>175</v>
      </c>
      <c r="AW165" s="15" t="s">
        <v>33</v>
      </c>
      <c r="AX165" s="15" t="s">
        <v>86</v>
      </c>
      <c r="AY165" s="177" t="s">
        <v>169</v>
      </c>
    </row>
    <row r="166" spans="1:65" s="2" customFormat="1" ht="24.15" customHeight="1">
      <c r="A166" s="33"/>
      <c r="B166" s="145"/>
      <c r="C166" s="146" t="s">
        <v>187</v>
      </c>
      <c r="D166" s="146" t="s">
        <v>171</v>
      </c>
      <c r="E166" s="147" t="s">
        <v>188</v>
      </c>
      <c r="F166" s="148" t="s">
        <v>189</v>
      </c>
      <c r="G166" s="149" t="s">
        <v>181</v>
      </c>
      <c r="H166" s="150">
        <v>40.180999999999997</v>
      </c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44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175</v>
      </c>
      <c r="AT166" s="157" t="s">
        <v>171</v>
      </c>
      <c r="AU166" s="157" t="s">
        <v>176</v>
      </c>
      <c r="AY166" s="18" t="s">
        <v>169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176</v>
      </c>
      <c r="BK166" s="159">
        <f>ROUND(I166*H166,3)</f>
        <v>0</v>
      </c>
      <c r="BL166" s="18" t="s">
        <v>175</v>
      </c>
      <c r="BM166" s="157" t="s">
        <v>190</v>
      </c>
    </row>
    <row r="167" spans="1:65" s="2" customFormat="1" ht="24.15" customHeight="1">
      <c r="A167" s="33"/>
      <c r="B167" s="145"/>
      <c r="C167" s="146" t="s">
        <v>175</v>
      </c>
      <c r="D167" s="146" t="s">
        <v>171</v>
      </c>
      <c r="E167" s="147" t="s">
        <v>191</v>
      </c>
      <c r="F167" s="148" t="s">
        <v>192</v>
      </c>
      <c r="G167" s="149" t="s">
        <v>181</v>
      </c>
      <c r="H167" s="150">
        <v>877.798</v>
      </c>
      <c r="I167" s="151"/>
      <c r="J167" s="150">
        <f>ROUND(I167*H167,3)</f>
        <v>0</v>
      </c>
      <c r="K167" s="152"/>
      <c r="L167" s="34"/>
      <c r="M167" s="153" t="s">
        <v>1</v>
      </c>
      <c r="N167" s="154" t="s">
        <v>44</v>
      </c>
      <c r="O167" s="59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175</v>
      </c>
      <c r="AT167" s="157" t="s">
        <v>171</v>
      </c>
      <c r="AU167" s="157" t="s">
        <v>176</v>
      </c>
      <c r="AY167" s="18" t="s">
        <v>169</v>
      </c>
      <c r="BE167" s="158">
        <f>IF(N167="základná",J167,0)</f>
        <v>0</v>
      </c>
      <c r="BF167" s="158">
        <f>IF(N167="znížená",J167,0)</f>
        <v>0</v>
      </c>
      <c r="BG167" s="158">
        <f>IF(N167="zákl. prenesená",J167,0)</f>
        <v>0</v>
      </c>
      <c r="BH167" s="158">
        <f>IF(N167="zníž. prenesená",J167,0)</f>
        <v>0</v>
      </c>
      <c r="BI167" s="158">
        <f>IF(N167="nulová",J167,0)</f>
        <v>0</v>
      </c>
      <c r="BJ167" s="18" t="s">
        <v>176</v>
      </c>
      <c r="BK167" s="159">
        <f>ROUND(I167*H167,3)</f>
        <v>0</v>
      </c>
      <c r="BL167" s="18" t="s">
        <v>175</v>
      </c>
      <c r="BM167" s="157" t="s">
        <v>193</v>
      </c>
    </row>
    <row r="168" spans="1:65" s="14" customFormat="1">
      <c r="B168" s="169"/>
      <c r="D168" s="161" t="s">
        <v>178</v>
      </c>
      <c r="E168" s="170" t="s">
        <v>1</v>
      </c>
      <c r="F168" s="171" t="s">
        <v>194</v>
      </c>
      <c r="H168" s="170" t="s">
        <v>1</v>
      </c>
      <c r="I168" s="172"/>
      <c r="L168" s="169"/>
      <c r="M168" s="173"/>
      <c r="N168" s="174"/>
      <c r="O168" s="174"/>
      <c r="P168" s="174"/>
      <c r="Q168" s="174"/>
      <c r="R168" s="174"/>
      <c r="S168" s="174"/>
      <c r="T168" s="175"/>
      <c r="AT168" s="170" t="s">
        <v>178</v>
      </c>
      <c r="AU168" s="170" t="s">
        <v>176</v>
      </c>
      <c r="AV168" s="14" t="s">
        <v>86</v>
      </c>
      <c r="AW168" s="14" t="s">
        <v>33</v>
      </c>
      <c r="AX168" s="14" t="s">
        <v>78</v>
      </c>
      <c r="AY168" s="170" t="s">
        <v>169</v>
      </c>
    </row>
    <row r="169" spans="1:65" s="14" customFormat="1">
      <c r="B169" s="169"/>
      <c r="D169" s="161" t="s">
        <v>178</v>
      </c>
      <c r="E169" s="170" t="s">
        <v>1</v>
      </c>
      <c r="F169" s="171" t="s">
        <v>195</v>
      </c>
      <c r="H169" s="170" t="s">
        <v>1</v>
      </c>
      <c r="I169" s="172"/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178</v>
      </c>
      <c r="AU169" s="170" t="s">
        <v>176</v>
      </c>
      <c r="AV169" s="14" t="s">
        <v>86</v>
      </c>
      <c r="AW169" s="14" t="s">
        <v>33</v>
      </c>
      <c r="AX169" s="14" t="s">
        <v>78</v>
      </c>
      <c r="AY169" s="170" t="s">
        <v>169</v>
      </c>
    </row>
    <row r="170" spans="1:65" s="13" customFormat="1">
      <c r="B170" s="160"/>
      <c r="D170" s="161" t="s">
        <v>178</v>
      </c>
      <c r="E170" s="162" t="s">
        <v>1</v>
      </c>
      <c r="F170" s="163" t="s">
        <v>196</v>
      </c>
      <c r="H170" s="164">
        <v>238.08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178</v>
      </c>
      <c r="AU170" s="162" t="s">
        <v>176</v>
      </c>
      <c r="AV170" s="13" t="s">
        <v>176</v>
      </c>
      <c r="AW170" s="13" t="s">
        <v>33</v>
      </c>
      <c r="AX170" s="13" t="s">
        <v>78</v>
      </c>
      <c r="AY170" s="162" t="s">
        <v>169</v>
      </c>
    </row>
    <row r="171" spans="1:65" s="14" customFormat="1">
      <c r="B171" s="169"/>
      <c r="D171" s="161" t="s">
        <v>178</v>
      </c>
      <c r="E171" s="170" t="s">
        <v>1</v>
      </c>
      <c r="F171" s="171" t="s">
        <v>197</v>
      </c>
      <c r="H171" s="170" t="s">
        <v>1</v>
      </c>
      <c r="I171" s="172"/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178</v>
      </c>
      <c r="AU171" s="170" t="s">
        <v>176</v>
      </c>
      <c r="AV171" s="14" t="s">
        <v>86</v>
      </c>
      <c r="AW171" s="14" t="s">
        <v>33</v>
      </c>
      <c r="AX171" s="14" t="s">
        <v>78</v>
      </c>
      <c r="AY171" s="170" t="s">
        <v>169</v>
      </c>
    </row>
    <row r="172" spans="1:65" s="13" customFormat="1">
      <c r="B172" s="160"/>
      <c r="D172" s="161" t="s">
        <v>178</v>
      </c>
      <c r="E172" s="162" t="s">
        <v>1</v>
      </c>
      <c r="F172" s="163" t="s">
        <v>198</v>
      </c>
      <c r="H172" s="164">
        <v>86.247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178</v>
      </c>
      <c r="AU172" s="162" t="s">
        <v>176</v>
      </c>
      <c r="AV172" s="13" t="s">
        <v>176</v>
      </c>
      <c r="AW172" s="13" t="s">
        <v>33</v>
      </c>
      <c r="AX172" s="13" t="s">
        <v>78</v>
      </c>
      <c r="AY172" s="162" t="s">
        <v>169</v>
      </c>
    </row>
    <row r="173" spans="1:65" s="14" customFormat="1">
      <c r="B173" s="169"/>
      <c r="D173" s="161" t="s">
        <v>178</v>
      </c>
      <c r="E173" s="170" t="s">
        <v>1</v>
      </c>
      <c r="F173" s="171" t="s">
        <v>199</v>
      </c>
      <c r="H173" s="170" t="s">
        <v>1</v>
      </c>
      <c r="I173" s="172"/>
      <c r="L173" s="169"/>
      <c r="M173" s="173"/>
      <c r="N173" s="174"/>
      <c r="O173" s="174"/>
      <c r="P173" s="174"/>
      <c r="Q173" s="174"/>
      <c r="R173" s="174"/>
      <c r="S173" s="174"/>
      <c r="T173" s="175"/>
      <c r="AT173" s="170" t="s">
        <v>178</v>
      </c>
      <c r="AU173" s="170" t="s">
        <v>176</v>
      </c>
      <c r="AV173" s="14" t="s">
        <v>86</v>
      </c>
      <c r="AW173" s="14" t="s">
        <v>33</v>
      </c>
      <c r="AX173" s="14" t="s">
        <v>78</v>
      </c>
      <c r="AY173" s="170" t="s">
        <v>169</v>
      </c>
    </row>
    <row r="174" spans="1:65" s="13" customFormat="1">
      <c r="B174" s="160"/>
      <c r="D174" s="161" t="s">
        <v>178</v>
      </c>
      <c r="E174" s="162" t="s">
        <v>1</v>
      </c>
      <c r="F174" s="163" t="s">
        <v>200</v>
      </c>
      <c r="H174" s="164">
        <v>377.36599999999999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178</v>
      </c>
      <c r="AU174" s="162" t="s">
        <v>176</v>
      </c>
      <c r="AV174" s="13" t="s">
        <v>176</v>
      </c>
      <c r="AW174" s="13" t="s">
        <v>33</v>
      </c>
      <c r="AX174" s="13" t="s">
        <v>78</v>
      </c>
      <c r="AY174" s="162" t="s">
        <v>169</v>
      </c>
    </row>
    <row r="175" spans="1:65" s="16" customFormat="1">
      <c r="B175" s="184"/>
      <c r="D175" s="161" t="s">
        <v>178</v>
      </c>
      <c r="E175" s="185" t="s">
        <v>1</v>
      </c>
      <c r="F175" s="186" t="s">
        <v>201</v>
      </c>
      <c r="H175" s="187">
        <v>701.69299999999998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178</v>
      </c>
      <c r="AU175" s="185" t="s">
        <v>176</v>
      </c>
      <c r="AV175" s="16" t="s">
        <v>187</v>
      </c>
      <c r="AW175" s="16" t="s">
        <v>33</v>
      </c>
      <c r="AX175" s="16" t="s">
        <v>78</v>
      </c>
      <c r="AY175" s="185" t="s">
        <v>169</v>
      </c>
    </row>
    <row r="176" spans="1:65" s="14" customFormat="1">
      <c r="B176" s="169"/>
      <c r="D176" s="161" t="s">
        <v>178</v>
      </c>
      <c r="E176" s="170" t="s">
        <v>1</v>
      </c>
      <c r="F176" s="171" t="s">
        <v>202</v>
      </c>
      <c r="H176" s="170" t="s">
        <v>1</v>
      </c>
      <c r="I176" s="172"/>
      <c r="L176" s="169"/>
      <c r="M176" s="173"/>
      <c r="N176" s="174"/>
      <c r="O176" s="174"/>
      <c r="P176" s="174"/>
      <c r="Q176" s="174"/>
      <c r="R176" s="174"/>
      <c r="S176" s="174"/>
      <c r="T176" s="175"/>
      <c r="AT176" s="170" t="s">
        <v>178</v>
      </c>
      <c r="AU176" s="170" t="s">
        <v>176</v>
      </c>
      <c r="AV176" s="14" t="s">
        <v>86</v>
      </c>
      <c r="AW176" s="14" t="s">
        <v>33</v>
      </c>
      <c r="AX176" s="14" t="s">
        <v>78</v>
      </c>
      <c r="AY176" s="170" t="s">
        <v>169</v>
      </c>
    </row>
    <row r="177" spans="1:65" s="14" customFormat="1" ht="20">
      <c r="B177" s="169"/>
      <c r="D177" s="161" t="s">
        <v>178</v>
      </c>
      <c r="E177" s="170" t="s">
        <v>1</v>
      </c>
      <c r="F177" s="171" t="s">
        <v>203</v>
      </c>
      <c r="H177" s="170" t="s">
        <v>1</v>
      </c>
      <c r="I177" s="172"/>
      <c r="L177" s="169"/>
      <c r="M177" s="173"/>
      <c r="N177" s="174"/>
      <c r="O177" s="174"/>
      <c r="P177" s="174"/>
      <c r="Q177" s="174"/>
      <c r="R177" s="174"/>
      <c r="S177" s="174"/>
      <c r="T177" s="175"/>
      <c r="AT177" s="170" t="s">
        <v>178</v>
      </c>
      <c r="AU177" s="170" t="s">
        <v>176</v>
      </c>
      <c r="AV177" s="14" t="s">
        <v>86</v>
      </c>
      <c r="AW177" s="14" t="s">
        <v>33</v>
      </c>
      <c r="AX177" s="14" t="s">
        <v>78</v>
      </c>
      <c r="AY177" s="170" t="s">
        <v>169</v>
      </c>
    </row>
    <row r="178" spans="1:65" s="13" customFormat="1">
      <c r="B178" s="160"/>
      <c r="D178" s="161" t="s">
        <v>178</v>
      </c>
      <c r="E178" s="162" t="s">
        <v>1</v>
      </c>
      <c r="F178" s="163" t="s">
        <v>204</v>
      </c>
      <c r="H178" s="164">
        <v>85.03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178</v>
      </c>
      <c r="AU178" s="162" t="s">
        <v>176</v>
      </c>
      <c r="AV178" s="13" t="s">
        <v>176</v>
      </c>
      <c r="AW178" s="13" t="s">
        <v>33</v>
      </c>
      <c r="AX178" s="13" t="s">
        <v>78</v>
      </c>
      <c r="AY178" s="162" t="s">
        <v>169</v>
      </c>
    </row>
    <row r="179" spans="1:65" s="14" customFormat="1">
      <c r="B179" s="169"/>
      <c r="D179" s="161" t="s">
        <v>178</v>
      </c>
      <c r="E179" s="170" t="s">
        <v>1</v>
      </c>
      <c r="F179" s="171" t="s">
        <v>205</v>
      </c>
      <c r="H179" s="170" t="s">
        <v>1</v>
      </c>
      <c r="I179" s="172"/>
      <c r="L179" s="169"/>
      <c r="M179" s="173"/>
      <c r="N179" s="174"/>
      <c r="O179" s="174"/>
      <c r="P179" s="174"/>
      <c r="Q179" s="174"/>
      <c r="R179" s="174"/>
      <c r="S179" s="174"/>
      <c r="T179" s="175"/>
      <c r="AT179" s="170" t="s">
        <v>178</v>
      </c>
      <c r="AU179" s="170" t="s">
        <v>176</v>
      </c>
      <c r="AV179" s="14" t="s">
        <v>86</v>
      </c>
      <c r="AW179" s="14" t="s">
        <v>33</v>
      </c>
      <c r="AX179" s="14" t="s">
        <v>78</v>
      </c>
      <c r="AY179" s="170" t="s">
        <v>169</v>
      </c>
    </row>
    <row r="180" spans="1:65" s="13" customFormat="1">
      <c r="B180" s="160"/>
      <c r="D180" s="161" t="s">
        <v>178</v>
      </c>
      <c r="E180" s="162" t="s">
        <v>1</v>
      </c>
      <c r="F180" s="163" t="s">
        <v>206</v>
      </c>
      <c r="H180" s="164">
        <v>33.99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178</v>
      </c>
      <c r="AU180" s="162" t="s">
        <v>176</v>
      </c>
      <c r="AV180" s="13" t="s">
        <v>176</v>
      </c>
      <c r="AW180" s="13" t="s">
        <v>33</v>
      </c>
      <c r="AX180" s="13" t="s">
        <v>78</v>
      </c>
      <c r="AY180" s="162" t="s">
        <v>169</v>
      </c>
    </row>
    <row r="181" spans="1:65" s="14" customFormat="1" ht="20">
      <c r="B181" s="169"/>
      <c r="D181" s="161" t="s">
        <v>178</v>
      </c>
      <c r="E181" s="170" t="s">
        <v>1</v>
      </c>
      <c r="F181" s="171" t="s">
        <v>207</v>
      </c>
      <c r="H181" s="170" t="s">
        <v>1</v>
      </c>
      <c r="I181" s="172"/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178</v>
      </c>
      <c r="AU181" s="170" t="s">
        <v>176</v>
      </c>
      <c r="AV181" s="14" t="s">
        <v>86</v>
      </c>
      <c r="AW181" s="14" t="s">
        <v>33</v>
      </c>
      <c r="AX181" s="14" t="s">
        <v>78</v>
      </c>
      <c r="AY181" s="170" t="s">
        <v>169</v>
      </c>
    </row>
    <row r="182" spans="1:65" s="13" customFormat="1">
      <c r="B182" s="160"/>
      <c r="D182" s="161" t="s">
        <v>178</v>
      </c>
      <c r="E182" s="162" t="s">
        <v>1</v>
      </c>
      <c r="F182" s="163" t="s">
        <v>208</v>
      </c>
      <c r="H182" s="164">
        <v>57.085000000000001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178</v>
      </c>
      <c r="AU182" s="162" t="s">
        <v>176</v>
      </c>
      <c r="AV182" s="13" t="s">
        <v>176</v>
      </c>
      <c r="AW182" s="13" t="s">
        <v>33</v>
      </c>
      <c r="AX182" s="13" t="s">
        <v>78</v>
      </c>
      <c r="AY182" s="162" t="s">
        <v>169</v>
      </c>
    </row>
    <row r="183" spans="1:65" s="16" customFormat="1">
      <c r="B183" s="184"/>
      <c r="D183" s="161" t="s">
        <v>178</v>
      </c>
      <c r="E183" s="185" t="s">
        <v>1</v>
      </c>
      <c r="F183" s="186" t="s">
        <v>201</v>
      </c>
      <c r="H183" s="187">
        <v>176.10500000000002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178</v>
      </c>
      <c r="AU183" s="185" t="s">
        <v>176</v>
      </c>
      <c r="AV183" s="16" t="s">
        <v>187</v>
      </c>
      <c r="AW183" s="16" t="s">
        <v>33</v>
      </c>
      <c r="AX183" s="16" t="s">
        <v>78</v>
      </c>
      <c r="AY183" s="185" t="s">
        <v>169</v>
      </c>
    </row>
    <row r="184" spans="1:65" s="15" customFormat="1">
      <c r="B184" s="176"/>
      <c r="D184" s="161" t="s">
        <v>178</v>
      </c>
      <c r="E184" s="177" t="s">
        <v>1</v>
      </c>
      <c r="F184" s="178" t="s">
        <v>186</v>
      </c>
      <c r="H184" s="179">
        <v>877.798</v>
      </c>
      <c r="I184" s="180"/>
      <c r="L184" s="176"/>
      <c r="M184" s="181"/>
      <c r="N184" s="182"/>
      <c r="O184" s="182"/>
      <c r="P184" s="182"/>
      <c r="Q184" s="182"/>
      <c r="R184" s="182"/>
      <c r="S184" s="182"/>
      <c r="T184" s="183"/>
      <c r="AT184" s="177" t="s">
        <v>178</v>
      </c>
      <c r="AU184" s="177" t="s">
        <v>176</v>
      </c>
      <c r="AV184" s="15" t="s">
        <v>175</v>
      </c>
      <c r="AW184" s="15" t="s">
        <v>33</v>
      </c>
      <c r="AX184" s="15" t="s">
        <v>86</v>
      </c>
      <c r="AY184" s="177" t="s">
        <v>169</v>
      </c>
    </row>
    <row r="185" spans="1:65" s="2" customFormat="1" ht="24.15" customHeight="1">
      <c r="A185" s="33"/>
      <c r="B185" s="145"/>
      <c r="C185" s="146" t="s">
        <v>209</v>
      </c>
      <c r="D185" s="146" t="s">
        <v>171</v>
      </c>
      <c r="E185" s="147" t="s">
        <v>210</v>
      </c>
      <c r="F185" s="148" t="s">
        <v>211</v>
      </c>
      <c r="G185" s="149" t="s">
        <v>181</v>
      </c>
      <c r="H185" s="150">
        <v>877.798</v>
      </c>
      <c r="I185" s="151"/>
      <c r="J185" s="150">
        <f>ROUND(I185*H185,3)</f>
        <v>0</v>
      </c>
      <c r="K185" s="152"/>
      <c r="L185" s="34"/>
      <c r="M185" s="153" t="s">
        <v>1</v>
      </c>
      <c r="N185" s="154" t="s">
        <v>44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175</v>
      </c>
      <c r="AT185" s="157" t="s">
        <v>171</v>
      </c>
      <c r="AU185" s="157" t="s">
        <v>176</v>
      </c>
      <c r="AY185" s="18" t="s">
        <v>169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8" t="s">
        <v>176</v>
      </c>
      <c r="BK185" s="159">
        <f>ROUND(I185*H185,3)</f>
        <v>0</v>
      </c>
      <c r="BL185" s="18" t="s">
        <v>175</v>
      </c>
      <c r="BM185" s="157" t="s">
        <v>212</v>
      </c>
    </row>
    <row r="186" spans="1:65" s="2" customFormat="1" ht="14.4" customHeight="1">
      <c r="A186" s="33"/>
      <c r="B186" s="145"/>
      <c r="C186" s="146" t="s">
        <v>213</v>
      </c>
      <c r="D186" s="146" t="s">
        <v>171</v>
      </c>
      <c r="E186" s="147" t="s">
        <v>214</v>
      </c>
      <c r="F186" s="148" t="s">
        <v>215</v>
      </c>
      <c r="G186" s="149" t="s">
        <v>181</v>
      </c>
      <c r="H186" s="150">
        <v>39.64</v>
      </c>
      <c r="I186" s="151"/>
      <c r="J186" s="150">
        <f>ROUND(I186*H186,3)</f>
        <v>0</v>
      </c>
      <c r="K186" s="152"/>
      <c r="L186" s="34"/>
      <c r="M186" s="153" t="s">
        <v>1</v>
      </c>
      <c r="N186" s="154" t="s">
        <v>44</v>
      </c>
      <c r="O186" s="59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175</v>
      </c>
      <c r="AT186" s="157" t="s">
        <v>171</v>
      </c>
      <c r="AU186" s="157" t="s">
        <v>176</v>
      </c>
      <c r="AY186" s="18" t="s">
        <v>169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8" t="s">
        <v>176</v>
      </c>
      <c r="BK186" s="159">
        <f>ROUND(I186*H186,3)</f>
        <v>0</v>
      </c>
      <c r="BL186" s="18" t="s">
        <v>175</v>
      </c>
      <c r="BM186" s="157" t="s">
        <v>216</v>
      </c>
    </row>
    <row r="187" spans="1:65" s="14" customFormat="1">
      <c r="B187" s="169"/>
      <c r="D187" s="161" t="s">
        <v>178</v>
      </c>
      <c r="E187" s="170" t="s">
        <v>1</v>
      </c>
      <c r="F187" s="171" t="s">
        <v>217</v>
      </c>
      <c r="H187" s="170" t="s">
        <v>1</v>
      </c>
      <c r="I187" s="172"/>
      <c r="L187" s="169"/>
      <c r="M187" s="173"/>
      <c r="N187" s="174"/>
      <c r="O187" s="174"/>
      <c r="P187" s="174"/>
      <c r="Q187" s="174"/>
      <c r="R187" s="174"/>
      <c r="S187" s="174"/>
      <c r="T187" s="175"/>
      <c r="AT187" s="170" t="s">
        <v>178</v>
      </c>
      <c r="AU187" s="170" t="s">
        <v>176</v>
      </c>
      <c r="AV187" s="14" t="s">
        <v>86</v>
      </c>
      <c r="AW187" s="14" t="s">
        <v>33</v>
      </c>
      <c r="AX187" s="14" t="s">
        <v>78</v>
      </c>
      <c r="AY187" s="170" t="s">
        <v>169</v>
      </c>
    </row>
    <row r="188" spans="1:65" s="14" customFormat="1">
      <c r="B188" s="169"/>
      <c r="D188" s="161" t="s">
        <v>178</v>
      </c>
      <c r="E188" s="170" t="s">
        <v>1</v>
      </c>
      <c r="F188" s="171" t="s">
        <v>218</v>
      </c>
      <c r="H188" s="170" t="s">
        <v>1</v>
      </c>
      <c r="I188" s="172"/>
      <c r="L188" s="169"/>
      <c r="M188" s="173"/>
      <c r="N188" s="174"/>
      <c r="O188" s="174"/>
      <c r="P188" s="174"/>
      <c r="Q188" s="174"/>
      <c r="R188" s="174"/>
      <c r="S188" s="174"/>
      <c r="T188" s="175"/>
      <c r="AT188" s="170" t="s">
        <v>178</v>
      </c>
      <c r="AU188" s="170" t="s">
        <v>176</v>
      </c>
      <c r="AV188" s="14" t="s">
        <v>86</v>
      </c>
      <c r="AW188" s="14" t="s">
        <v>33</v>
      </c>
      <c r="AX188" s="14" t="s">
        <v>78</v>
      </c>
      <c r="AY188" s="170" t="s">
        <v>169</v>
      </c>
    </row>
    <row r="189" spans="1:65" s="14" customFormat="1">
      <c r="B189" s="169"/>
      <c r="D189" s="161" t="s">
        <v>178</v>
      </c>
      <c r="E189" s="170" t="s">
        <v>1</v>
      </c>
      <c r="F189" s="171" t="s">
        <v>219</v>
      </c>
      <c r="H189" s="170" t="s">
        <v>1</v>
      </c>
      <c r="I189" s="172"/>
      <c r="L189" s="169"/>
      <c r="M189" s="173"/>
      <c r="N189" s="174"/>
      <c r="O189" s="174"/>
      <c r="P189" s="174"/>
      <c r="Q189" s="174"/>
      <c r="R189" s="174"/>
      <c r="S189" s="174"/>
      <c r="T189" s="175"/>
      <c r="AT189" s="170" t="s">
        <v>178</v>
      </c>
      <c r="AU189" s="170" t="s">
        <v>176</v>
      </c>
      <c r="AV189" s="14" t="s">
        <v>86</v>
      </c>
      <c r="AW189" s="14" t="s">
        <v>33</v>
      </c>
      <c r="AX189" s="14" t="s">
        <v>78</v>
      </c>
      <c r="AY189" s="170" t="s">
        <v>169</v>
      </c>
    </row>
    <row r="190" spans="1:65" s="14" customFormat="1">
      <c r="B190" s="169"/>
      <c r="D190" s="161" t="s">
        <v>178</v>
      </c>
      <c r="E190" s="170" t="s">
        <v>1</v>
      </c>
      <c r="F190" s="171" t="s">
        <v>220</v>
      </c>
      <c r="H190" s="170" t="s">
        <v>1</v>
      </c>
      <c r="I190" s="172"/>
      <c r="L190" s="169"/>
      <c r="M190" s="173"/>
      <c r="N190" s="174"/>
      <c r="O190" s="174"/>
      <c r="P190" s="174"/>
      <c r="Q190" s="174"/>
      <c r="R190" s="174"/>
      <c r="S190" s="174"/>
      <c r="T190" s="175"/>
      <c r="AT190" s="170" t="s">
        <v>178</v>
      </c>
      <c r="AU190" s="170" t="s">
        <v>176</v>
      </c>
      <c r="AV190" s="14" t="s">
        <v>86</v>
      </c>
      <c r="AW190" s="14" t="s">
        <v>33</v>
      </c>
      <c r="AX190" s="14" t="s">
        <v>78</v>
      </c>
      <c r="AY190" s="170" t="s">
        <v>169</v>
      </c>
    </row>
    <row r="191" spans="1:65" s="13" customFormat="1">
      <c r="B191" s="160"/>
      <c r="D191" s="161" t="s">
        <v>178</v>
      </c>
      <c r="E191" s="162" t="s">
        <v>1</v>
      </c>
      <c r="F191" s="163" t="s">
        <v>221</v>
      </c>
      <c r="H191" s="164">
        <v>18.488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178</v>
      </c>
      <c r="AU191" s="162" t="s">
        <v>176</v>
      </c>
      <c r="AV191" s="13" t="s">
        <v>176</v>
      </c>
      <c r="AW191" s="13" t="s">
        <v>33</v>
      </c>
      <c r="AX191" s="13" t="s">
        <v>78</v>
      </c>
      <c r="AY191" s="162" t="s">
        <v>169</v>
      </c>
    </row>
    <row r="192" spans="1:65" s="14" customFormat="1">
      <c r="B192" s="169"/>
      <c r="D192" s="161" t="s">
        <v>178</v>
      </c>
      <c r="E192" s="170" t="s">
        <v>1</v>
      </c>
      <c r="F192" s="171" t="s">
        <v>222</v>
      </c>
      <c r="H192" s="170" t="s">
        <v>1</v>
      </c>
      <c r="I192" s="172"/>
      <c r="L192" s="169"/>
      <c r="M192" s="173"/>
      <c r="N192" s="174"/>
      <c r="O192" s="174"/>
      <c r="P192" s="174"/>
      <c r="Q192" s="174"/>
      <c r="R192" s="174"/>
      <c r="S192" s="174"/>
      <c r="T192" s="175"/>
      <c r="AT192" s="170" t="s">
        <v>178</v>
      </c>
      <c r="AU192" s="170" t="s">
        <v>176</v>
      </c>
      <c r="AV192" s="14" t="s">
        <v>86</v>
      </c>
      <c r="AW192" s="14" t="s">
        <v>33</v>
      </c>
      <c r="AX192" s="14" t="s">
        <v>78</v>
      </c>
      <c r="AY192" s="170" t="s">
        <v>169</v>
      </c>
    </row>
    <row r="193" spans="2:51" s="13" customFormat="1">
      <c r="B193" s="160"/>
      <c r="D193" s="161" t="s">
        <v>178</v>
      </c>
      <c r="E193" s="162" t="s">
        <v>1</v>
      </c>
      <c r="F193" s="163" t="s">
        <v>223</v>
      </c>
      <c r="H193" s="164">
        <v>2.4380000000000002</v>
      </c>
      <c r="I193" s="165"/>
      <c r="L193" s="160"/>
      <c r="M193" s="166"/>
      <c r="N193" s="167"/>
      <c r="O193" s="167"/>
      <c r="P193" s="167"/>
      <c r="Q193" s="167"/>
      <c r="R193" s="167"/>
      <c r="S193" s="167"/>
      <c r="T193" s="168"/>
      <c r="AT193" s="162" t="s">
        <v>178</v>
      </c>
      <c r="AU193" s="162" t="s">
        <v>176</v>
      </c>
      <c r="AV193" s="13" t="s">
        <v>176</v>
      </c>
      <c r="AW193" s="13" t="s">
        <v>33</v>
      </c>
      <c r="AX193" s="13" t="s">
        <v>78</v>
      </c>
      <c r="AY193" s="162" t="s">
        <v>169</v>
      </c>
    </row>
    <row r="194" spans="2:51" s="14" customFormat="1">
      <c r="B194" s="169"/>
      <c r="D194" s="161" t="s">
        <v>178</v>
      </c>
      <c r="E194" s="170" t="s">
        <v>1</v>
      </c>
      <c r="F194" s="171" t="s">
        <v>224</v>
      </c>
      <c r="H194" s="170" t="s">
        <v>1</v>
      </c>
      <c r="I194" s="172"/>
      <c r="L194" s="169"/>
      <c r="M194" s="173"/>
      <c r="N194" s="174"/>
      <c r="O194" s="174"/>
      <c r="P194" s="174"/>
      <c r="Q194" s="174"/>
      <c r="R194" s="174"/>
      <c r="S194" s="174"/>
      <c r="T194" s="175"/>
      <c r="AT194" s="170" t="s">
        <v>178</v>
      </c>
      <c r="AU194" s="170" t="s">
        <v>176</v>
      </c>
      <c r="AV194" s="14" t="s">
        <v>86</v>
      </c>
      <c r="AW194" s="14" t="s">
        <v>33</v>
      </c>
      <c r="AX194" s="14" t="s">
        <v>78</v>
      </c>
      <c r="AY194" s="170" t="s">
        <v>169</v>
      </c>
    </row>
    <row r="195" spans="2:51" s="13" customFormat="1">
      <c r="B195" s="160"/>
      <c r="D195" s="161" t="s">
        <v>178</v>
      </c>
      <c r="E195" s="162" t="s">
        <v>1</v>
      </c>
      <c r="F195" s="163" t="s">
        <v>225</v>
      </c>
      <c r="H195" s="164">
        <v>2.4860000000000002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178</v>
      </c>
      <c r="AU195" s="162" t="s">
        <v>176</v>
      </c>
      <c r="AV195" s="13" t="s">
        <v>176</v>
      </c>
      <c r="AW195" s="13" t="s">
        <v>33</v>
      </c>
      <c r="AX195" s="13" t="s">
        <v>78</v>
      </c>
      <c r="AY195" s="162" t="s">
        <v>169</v>
      </c>
    </row>
    <row r="196" spans="2:51" s="14" customFormat="1">
      <c r="B196" s="169"/>
      <c r="D196" s="161" t="s">
        <v>178</v>
      </c>
      <c r="E196" s="170" t="s">
        <v>1</v>
      </c>
      <c r="F196" s="171" t="s">
        <v>226</v>
      </c>
      <c r="H196" s="170" t="s">
        <v>1</v>
      </c>
      <c r="I196" s="172"/>
      <c r="L196" s="169"/>
      <c r="M196" s="173"/>
      <c r="N196" s="174"/>
      <c r="O196" s="174"/>
      <c r="P196" s="174"/>
      <c r="Q196" s="174"/>
      <c r="R196" s="174"/>
      <c r="S196" s="174"/>
      <c r="T196" s="175"/>
      <c r="AT196" s="170" t="s">
        <v>178</v>
      </c>
      <c r="AU196" s="170" t="s">
        <v>176</v>
      </c>
      <c r="AV196" s="14" t="s">
        <v>86</v>
      </c>
      <c r="AW196" s="14" t="s">
        <v>33</v>
      </c>
      <c r="AX196" s="14" t="s">
        <v>78</v>
      </c>
      <c r="AY196" s="170" t="s">
        <v>169</v>
      </c>
    </row>
    <row r="197" spans="2:51" s="13" customFormat="1">
      <c r="B197" s="160"/>
      <c r="D197" s="161" t="s">
        <v>178</v>
      </c>
      <c r="E197" s="162" t="s">
        <v>1</v>
      </c>
      <c r="F197" s="163" t="s">
        <v>227</v>
      </c>
      <c r="H197" s="164">
        <v>2.2309999999999999</v>
      </c>
      <c r="I197" s="165"/>
      <c r="L197" s="160"/>
      <c r="M197" s="166"/>
      <c r="N197" s="167"/>
      <c r="O197" s="167"/>
      <c r="P197" s="167"/>
      <c r="Q197" s="167"/>
      <c r="R197" s="167"/>
      <c r="S197" s="167"/>
      <c r="T197" s="168"/>
      <c r="AT197" s="162" t="s">
        <v>178</v>
      </c>
      <c r="AU197" s="162" t="s">
        <v>176</v>
      </c>
      <c r="AV197" s="13" t="s">
        <v>176</v>
      </c>
      <c r="AW197" s="13" t="s">
        <v>33</v>
      </c>
      <c r="AX197" s="13" t="s">
        <v>78</v>
      </c>
      <c r="AY197" s="162" t="s">
        <v>169</v>
      </c>
    </row>
    <row r="198" spans="2:51" s="13" customFormat="1" ht="20">
      <c r="B198" s="160"/>
      <c r="D198" s="161" t="s">
        <v>178</v>
      </c>
      <c r="E198" s="162" t="s">
        <v>1</v>
      </c>
      <c r="F198" s="163" t="s">
        <v>228</v>
      </c>
      <c r="H198" s="164">
        <v>7.0880000000000001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178</v>
      </c>
      <c r="AU198" s="162" t="s">
        <v>176</v>
      </c>
      <c r="AV198" s="13" t="s">
        <v>176</v>
      </c>
      <c r="AW198" s="13" t="s">
        <v>33</v>
      </c>
      <c r="AX198" s="13" t="s">
        <v>78</v>
      </c>
      <c r="AY198" s="162" t="s">
        <v>169</v>
      </c>
    </row>
    <row r="199" spans="2:51" s="14" customFormat="1">
      <c r="B199" s="169"/>
      <c r="D199" s="161" t="s">
        <v>178</v>
      </c>
      <c r="E199" s="170" t="s">
        <v>1</v>
      </c>
      <c r="F199" s="171" t="s">
        <v>229</v>
      </c>
      <c r="H199" s="170" t="s">
        <v>1</v>
      </c>
      <c r="I199" s="172"/>
      <c r="L199" s="169"/>
      <c r="M199" s="173"/>
      <c r="N199" s="174"/>
      <c r="O199" s="174"/>
      <c r="P199" s="174"/>
      <c r="Q199" s="174"/>
      <c r="R199" s="174"/>
      <c r="S199" s="174"/>
      <c r="T199" s="175"/>
      <c r="AT199" s="170" t="s">
        <v>178</v>
      </c>
      <c r="AU199" s="170" t="s">
        <v>176</v>
      </c>
      <c r="AV199" s="14" t="s">
        <v>86</v>
      </c>
      <c r="AW199" s="14" t="s">
        <v>33</v>
      </c>
      <c r="AX199" s="14" t="s">
        <v>78</v>
      </c>
      <c r="AY199" s="170" t="s">
        <v>169</v>
      </c>
    </row>
    <row r="200" spans="2:51" s="13" customFormat="1">
      <c r="B200" s="160"/>
      <c r="D200" s="161" t="s">
        <v>178</v>
      </c>
      <c r="E200" s="162" t="s">
        <v>1</v>
      </c>
      <c r="F200" s="163" t="s">
        <v>230</v>
      </c>
      <c r="H200" s="164">
        <v>0.96699999999999997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178</v>
      </c>
      <c r="AU200" s="162" t="s">
        <v>176</v>
      </c>
      <c r="AV200" s="13" t="s">
        <v>176</v>
      </c>
      <c r="AW200" s="13" t="s">
        <v>33</v>
      </c>
      <c r="AX200" s="13" t="s">
        <v>78</v>
      </c>
      <c r="AY200" s="162" t="s">
        <v>169</v>
      </c>
    </row>
    <row r="201" spans="2:51" s="14" customFormat="1">
      <c r="B201" s="169"/>
      <c r="D201" s="161" t="s">
        <v>178</v>
      </c>
      <c r="E201" s="170" t="s">
        <v>1</v>
      </c>
      <c r="F201" s="171" t="s">
        <v>229</v>
      </c>
      <c r="H201" s="170" t="s">
        <v>1</v>
      </c>
      <c r="I201" s="172"/>
      <c r="L201" s="169"/>
      <c r="M201" s="173"/>
      <c r="N201" s="174"/>
      <c r="O201" s="174"/>
      <c r="P201" s="174"/>
      <c r="Q201" s="174"/>
      <c r="R201" s="174"/>
      <c r="S201" s="174"/>
      <c r="T201" s="175"/>
      <c r="AT201" s="170" t="s">
        <v>178</v>
      </c>
      <c r="AU201" s="170" t="s">
        <v>176</v>
      </c>
      <c r="AV201" s="14" t="s">
        <v>86</v>
      </c>
      <c r="AW201" s="14" t="s">
        <v>33</v>
      </c>
      <c r="AX201" s="14" t="s">
        <v>78</v>
      </c>
      <c r="AY201" s="170" t="s">
        <v>169</v>
      </c>
    </row>
    <row r="202" spans="2:51" s="13" customFormat="1">
      <c r="B202" s="160"/>
      <c r="D202" s="161" t="s">
        <v>178</v>
      </c>
      <c r="E202" s="162" t="s">
        <v>1</v>
      </c>
      <c r="F202" s="163" t="s">
        <v>231</v>
      </c>
      <c r="H202" s="164">
        <v>1.2829999999999999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2" t="s">
        <v>178</v>
      </c>
      <c r="AU202" s="162" t="s">
        <v>176</v>
      </c>
      <c r="AV202" s="13" t="s">
        <v>176</v>
      </c>
      <c r="AW202" s="13" t="s">
        <v>33</v>
      </c>
      <c r="AX202" s="13" t="s">
        <v>78</v>
      </c>
      <c r="AY202" s="162" t="s">
        <v>169</v>
      </c>
    </row>
    <row r="203" spans="2:51" s="16" customFormat="1">
      <c r="B203" s="184"/>
      <c r="D203" s="161" t="s">
        <v>178</v>
      </c>
      <c r="E203" s="185" t="s">
        <v>1</v>
      </c>
      <c r="F203" s="186" t="s">
        <v>201</v>
      </c>
      <c r="H203" s="187">
        <v>34.981000000000002</v>
      </c>
      <c r="I203" s="188"/>
      <c r="L203" s="184"/>
      <c r="M203" s="189"/>
      <c r="N203" s="190"/>
      <c r="O203" s="190"/>
      <c r="P203" s="190"/>
      <c r="Q203" s="190"/>
      <c r="R203" s="190"/>
      <c r="S203" s="190"/>
      <c r="T203" s="191"/>
      <c r="AT203" s="185" t="s">
        <v>178</v>
      </c>
      <c r="AU203" s="185" t="s">
        <v>176</v>
      </c>
      <c r="AV203" s="16" t="s">
        <v>187</v>
      </c>
      <c r="AW203" s="16" t="s">
        <v>33</v>
      </c>
      <c r="AX203" s="16" t="s">
        <v>78</v>
      </c>
      <c r="AY203" s="185" t="s">
        <v>169</v>
      </c>
    </row>
    <row r="204" spans="2:51" s="14" customFormat="1">
      <c r="B204" s="169"/>
      <c r="D204" s="161" t="s">
        <v>178</v>
      </c>
      <c r="E204" s="170" t="s">
        <v>1</v>
      </c>
      <c r="F204" s="171" t="s">
        <v>232</v>
      </c>
      <c r="H204" s="170" t="s">
        <v>1</v>
      </c>
      <c r="I204" s="172"/>
      <c r="L204" s="169"/>
      <c r="M204" s="173"/>
      <c r="N204" s="174"/>
      <c r="O204" s="174"/>
      <c r="P204" s="174"/>
      <c r="Q204" s="174"/>
      <c r="R204" s="174"/>
      <c r="S204" s="174"/>
      <c r="T204" s="175"/>
      <c r="AT204" s="170" t="s">
        <v>178</v>
      </c>
      <c r="AU204" s="170" t="s">
        <v>176</v>
      </c>
      <c r="AV204" s="14" t="s">
        <v>86</v>
      </c>
      <c r="AW204" s="14" t="s">
        <v>33</v>
      </c>
      <c r="AX204" s="14" t="s">
        <v>78</v>
      </c>
      <c r="AY204" s="170" t="s">
        <v>169</v>
      </c>
    </row>
    <row r="205" spans="2:51" s="14" customFormat="1">
      <c r="B205" s="169"/>
      <c r="D205" s="161" t="s">
        <v>178</v>
      </c>
      <c r="E205" s="170" t="s">
        <v>1</v>
      </c>
      <c r="F205" s="171" t="s">
        <v>233</v>
      </c>
      <c r="H205" s="170" t="s">
        <v>1</v>
      </c>
      <c r="I205" s="172"/>
      <c r="L205" s="169"/>
      <c r="M205" s="173"/>
      <c r="N205" s="174"/>
      <c r="O205" s="174"/>
      <c r="P205" s="174"/>
      <c r="Q205" s="174"/>
      <c r="R205" s="174"/>
      <c r="S205" s="174"/>
      <c r="T205" s="175"/>
      <c r="AT205" s="170" t="s">
        <v>178</v>
      </c>
      <c r="AU205" s="170" t="s">
        <v>176</v>
      </c>
      <c r="AV205" s="14" t="s">
        <v>86</v>
      </c>
      <c r="AW205" s="14" t="s">
        <v>33</v>
      </c>
      <c r="AX205" s="14" t="s">
        <v>78</v>
      </c>
      <c r="AY205" s="170" t="s">
        <v>169</v>
      </c>
    </row>
    <row r="206" spans="2:51" s="13" customFormat="1">
      <c r="B206" s="160"/>
      <c r="D206" s="161" t="s">
        <v>178</v>
      </c>
      <c r="E206" s="162" t="s">
        <v>1</v>
      </c>
      <c r="F206" s="163" t="s">
        <v>234</v>
      </c>
      <c r="H206" s="164">
        <v>1.52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178</v>
      </c>
      <c r="AU206" s="162" t="s">
        <v>176</v>
      </c>
      <c r="AV206" s="13" t="s">
        <v>176</v>
      </c>
      <c r="AW206" s="13" t="s">
        <v>33</v>
      </c>
      <c r="AX206" s="13" t="s">
        <v>78</v>
      </c>
      <c r="AY206" s="162" t="s">
        <v>169</v>
      </c>
    </row>
    <row r="207" spans="2:51" s="16" customFormat="1">
      <c r="B207" s="184"/>
      <c r="D207" s="161" t="s">
        <v>178</v>
      </c>
      <c r="E207" s="185" t="s">
        <v>1</v>
      </c>
      <c r="F207" s="186" t="s">
        <v>201</v>
      </c>
      <c r="H207" s="187">
        <v>1.52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178</v>
      </c>
      <c r="AU207" s="185" t="s">
        <v>176</v>
      </c>
      <c r="AV207" s="16" t="s">
        <v>187</v>
      </c>
      <c r="AW207" s="16" t="s">
        <v>33</v>
      </c>
      <c r="AX207" s="16" t="s">
        <v>78</v>
      </c>
      <c r="AY207" s="185" t="s">
        <v>169</v>
      </c>
    </row>
    <row r="208" spans="2:51" s="14" customFormat="1">
      <c r="B208" s="169"/>
      <c r="D208" s="161" t="s">
        <v>178</v>
      </c>
      <c r="E208" s="170" t="s">
        <v>1</v>
      </c>
      <c r="F208" s="171" t="s">
        <v>235</v>
      </c>
      <c r="H208" s="170" t="s">
        <v>1</v>
      </c>
      <c r="I208" s="172"/>
      <c r="L208" s="169"/>
      <c r="M208" s="173"/>
      <c r="N208" s="174"/>
      <c r="O208" s="174"/>
      <c r="P208" s="174"/>
      <c r="Q208" s="174"/>
      <c r="R208" s="174"/>
      <c r="S208" s="174"/>
      <c r="T208" s="175"/>
      <c r="AT208" s="170" t="s">
        <v>178</v>
      </c>
      <c r="AU208" s="170" t="s">
        <v>176</v>
      </c>
      <c r="AV208" s="14" t="s">
        <v>86</v>
      </c>
      <c r="AW208" s="14" t="s">
        <v>33</v>
      </c>
      <c r="AX208" s="14" t="s">
        <v>78</v>
      </c>
      <c r="AY208" s="170" t="s">
        <v>169</v>
      </c>
    </row>
    <row r="209" spans="1:65" s="14" customFormat="1">
      <c r="B209" s="169"/>
      <c r="D209" s="161" t="s">
        <v>178</v>
      </c>
      <c r="E209" s="170" t="s">
        <v>1</v>
      </c>
      <c r="F209" s="171" t="s">
        <v>236</v>
      </c>
      <c r="H209" s="170" t="s">
        <v>1</v>
      </c>
      <c r="I209" s="172"/>
      <c r="L209" s="169"/>
      <c r="M209" s="173"/>
      <c r="N209" s="174"/>
      <c r="O209" s="174"/>
      <c r="P209" s="174"/>
      <c r="Q209" s="174"/>
      <c r="R209" s="174"/>
      <c r="S209" s="174"/>
      <c r="T209" s="175"/>
      <c r="AT209" s="170" t="s">
        <v>178</v>
      </c>
      <c r="AU209" s="170" t="s">
        <v>176</v>
      </c>
      <c r="AV209" s="14" t="s">
        <v>86</v>
      </c>
      <c r="AW209" s="14" t="s">
        <v>33</v>
      </c>
      <c r="AX209" s="14" t="s">
        <v>78</v>
      </c>
      <c r="AY209" s="170" t="s">
        <v>169</v>
      </c>
    </row>
    <row r="210" spans="1:65" s="13" customFormat="1">
      <c r="B210" s="160"/>
      <c r="D210" s="161" t="s">
        <v>178</v>
      </c>
      <c r="E210" s="162" t="s">
        <v>1</v>
      </c>
      <c r="F210" s="163" t="s">
        <v>237</v>
      </c>
      <c r="H210" s="164">
        <v>1.236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178</v>
      </c>
      <c r="AU210" s="162" t="s">
        <v>176</v>
      </c>
      <c r="AV210" s="13" t="s">
        <v>176</v>
      </c>
      <c r="AW210" s="13" t="s">
        <v>33</v>
      </c>
      <c r="AX210" s="13" t="s">
        <v>78</v>
      </c>
      <c r="AY210" s="162" t="s">
        <v>169</v>
      </c>
    </row>
    <row r="211" spans="1:65" s="13" customFormat="1">
      <c r="B211" s="160"/>
      <c r="D211" s="161" t="s">
        <v>178</v>
      </c>
      <c r="E211" s="162" t="s">
        <v>1</v>
      </c>
      <c r="F211" s="163" t="s">
        <v>238</v>
      </c>
      <c r="H211" s="164">
        <v>0.51600000000000001</v>
      </c>
      <c r="I211" s="165"/>
      <c r="L211" s="160"/>
      <c r="M211" s="166"/>
      <c r="N211" s="167"/>
      <c r="O211" s="167"/>
      <c r="P211" s="167"/>
      <c r="Q211" s="167"/>
      <c r="R211" s="167"/>
      <c r="S211" s="167"/>
      <c r="T211" s="168"/>
      <c r="AT211" s="162" t="s">
        <v>178</v>
      </c>
      <c r="AU211" s="162" t="s">
        <v>176</v>
      </c>
      <c r="AV211" s="13" t="s">
        <v>176</v>
      </c>
      <c r="AW211" s="13" t="s">
        <v>33</v>
      </c>
      <c r="AX211" s="13" t="s">
        <v>78</v>
      </c>
      <c r="AY211" s="162" t="s">
        <v>169</v>
      </c>
    </row>
    <row r="212" spans="1:65" s="14" customFormat="1">
      <c r="B212" s="169"/>
      <c r="D212" s="161" t="s">
        <v>178</v>
      </c>
      <c r="E212" s="170" t="s">
        <v>1</v>
      </c>
      <c r="F212" s="171" t="s">
        <v>236</v>
      </c>
      <c r="H212" s="170" t="s">
        <v>1</v>
      </c>
      <c r="I212" s="172"/>
      <c r="L212" s="169"/>
      <c r="M212" s="173"/>
      <c r="N212" s="174"/>
      <c r="O212" s="174"/>
      <c r="P212" s="174"/>
      <c r="Q212" s="174"/>
      <c r="R212" s="174"/>
      <c r="S212" s="174"/>
      <c r="T212" s="175"/>
      <c r="AT212" s="170" t="s">
        <v>178</v>
      </c>
      <c r="AU212" s="170" t="s">
        <v>176</v>
      </c>
      <c r="AV212" s="14" t="s">
        <v>86</v>
      </c>
      <c r="AW212" s="14" t="s">
        <v>33</v>
      </c>
      <c r="AX212" s="14" t="s">
        <v>78</v>
      </c>
      <c r="AY212" s="170" t="s">
        <v>169</v>
      </c>
    </row>
    <row r="213" spans="1:65" s="13" customFormat="1">
      <c r="B213" s="160"/>
      <c r="D213" s="161" t="s">
        <v>178</v>
      </c>
      <c r="E213" s="162" t="s">
        <v>1</v>
      </c>
      <c r="F213" s="163" t="s">
        <v>239</v>
      </c>
      <c r="H213" s="164">
        <v>0.74199999999999999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178</v>
      </c>
      <c r="AU213" s="162" t="s">
        <v>176</v>
      </c>
      <c r="AV213" s="13" t="s">
        <v>176</v>
      </c>
      <c r="AW213" s="13" t="s">
        <v>33</v>
      </c>
      <c r="AX213" s="13" t="s">
        <v>78</v>
      </c>
      <c r="AY213" s="162" t="s">
        <v>169</v>
      </c>
    </row>
    <row r="214" spans="1:65" s="13" customFormat="1">
      <c r="B214" s="160"/>
      <c r="D214" s="161" t="s">
        <v>178</v>
      </c>
      <c r="E214" s="162" t="s">
        <v>1</v>
      </c>
      <c r="F214" s="163" t="s">
        <v>240</v>
      </c>
      <c r="H214" s="164">
        <v>0.64500000000000002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178</v>
      </c>
      <c r="AU214" s="162" t="s">
        <v>176</v>
      </c>
      <c r="AV214" s="13" t="s">
        <v>176</v>
      </c>
      <c r="AW214" s="13" t="s">
        <v>33</v>
      </c>
      <c r="AX214" s="13" t="s">
        <v>78</v>
      </c>
      <c r="AY214" s="162" t="s">
        <v>169</v>
      </c>
    </row>
    <row r="215" spans="1:65" s="16" customFormat="1">
      <c r="B215" s="184"/>
      <c r="D215" s="161" t="s">
        <v>178</v>
      </c>
      <c r="E215" s="185" t="s">
        <v>1</v>
      </c>
      <c r="F215" s="186" t="s">
        <v>201</v>
      </c>
      <c r="H215" s="187">
        <v>3.1389999999999998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178</v>
      </c>
      <c r="AU215" s="185" t="s">
        <v>176</v>
      </c>
      <c r="AV215" s="16" t="s">
        <v>187</v>
      </c>
      <c r="AW215" s="16" t="s">
        <v>33</v>
      </c>
      <c r="AX215" s="16" t="s">
        <v>78</v>
      </c>
      <c r="AY215" s="185" t="s">
        <v>169</v>
      </c>
    </row>
    <row r="216" spans="1:65" s="15" customFormat="1">
      <c r="B216" s="176"/>
      <c r="D216" s="161" t="s">
        <v>178</v>
      </c>
      <c r="E216" s="177" t="s">
        <v>1</v>
      </c>
      <c r="F216" s="178" t="s">
        <v>186</v>
      </c>
      <c r="H216" s="179">
        <v>39.64</v>
      </c>
      <c r="I216" s="180"/>
      <c r="L216" s="176"/>
      <c r="M216" s="181"/>
      <c r="N216" s="182"/>
      <c r="O216" s="182"/>
      <c r="P216" s="182"/>
      <c r="Q216" s="182"/>
      <c r="R216" s="182"/>
      <c r="S216" s="182"/>
      <c r="T216" s="183"/>
      <c r="AT216" s="177" t="s">
        <v>178</v>
      </c>
      <c r="AU216" s="177" t="s">
        <v>176</v>
      </c>
      <c r="AV216" s="15" t="s">
        <v>175</v>
      </c>
      <c r="AW216" s="15" t="s">
        <v>33</v>
      </c>
      <c r="AX216" s="15" t="s">
        <v>86</v>
      </c>
      <c r="AY216" s="177" t="s">
        <v>169</v>
      </c>
    </row>
    <row r="217" spans="1:65" s="2" customFormat="1" ht="37.75" customHeight="1">
      <c r="A217" s="33"/>
      <c r="B217" s="145"/>
      <c r="C217" s="146" t="s">
        <v>241</v>
      </c>
      <c r="D217" s="146" t="s">
        <v>171</v>
      </c>
      <c r="E217" s="147" t="s">
        <v>242</v>
      </c>
      <c r="F217" s="148" t="s">
        <v>243</v>
      </c>
      <c r="G217" s="149" t="s">
        <v>181</v>
      </c>
      <c r="H217" s="150">
        <v>39.64</v>
      </c>
      <c r="I217" s="151"/>
      <c r="J217" s="150">
        <f>ROUND(I217*H217,3)</f>
        <v>0</v>
      </c>
      <c r="K217" s="152"/>
      <c r="L217" s="34"/>
      <c r="M217" s="153" t="s">
        <v>1</v>
      </c>
      <c r="N217" s="154" t="s">
        <v>44</v>
      </c>
      <c r="O217" s="59"/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7" t="s">
        <v>175</v>
      </c>
      <c r="AT217" s="157" t="s">
        <v>171</v>
      </c>
      <c r="AU217" s="157" t="s">
        <v>176</v>
      </c>
      <c r="AY217" s="18" t="s">
        <v>169</v>
      </c>
      <c r="BE217" s="158">
        <f>IF(N217="základná",J217,0)</f>
        <v>0</v>
      </c>
      <c r="BF217" s="158">
        <f>IF(N217="znížená",J217,0)</f>
        <v>0</v>
      </c>
      <c r="BG217" s="158">
        <f>IF(N217="zákl. prenesená",J217,0)</f>
        <v>0</v>
      </c>
      <c r="BH217" s="158">
        <f>IF(N217="zníž. prenesená",J217,0)</f>
        <v>0</v>
      </c>
      <c r="BI217" s="158">
        <f>IF(N217="nulová",J217,0)</f>
        <v>0</v>
      </c>
      <c r="BJ217" s="18" t="s">
        <v>176</v>
      </c>
      <c r="BK217" s="159">
        <f>ROUND(I217*H217,3)</f>
        <v>0</v>
      </c>
      <c r="BL217" s="18" t="s">
        <v>175</v>
      </c>
      <c r="BM217" s="157" t="s">
        <v>244</v>
      </c>
    </row>
    <row r="218" spans="1:65" s="2" customFormat="1" ht="24.15" customHeight="1">
      <c r="A218" s="33"/>
      <c r="B218" s="145"/>
      <c r="C218" s="146" t="s">
        <v>245</v>
      </c>
      <c r="D218" s="146" t="s">
        <v>171</v>
      </c>
      <c r="E218" s="147" t="s">
        <v>246</v>
      </c>
      <c r="F218" s="148" t="s">
        <v>247</v>
      </c>
      <c r="G218" s="149" t="s">
        <v>181</v>
      </c>
      <c r="H218" s="150">
        <v>209.386</v>
      </c>
      <c r="I218" s="151"/>
      <c r="J218" s="150">
        <f>ROUND(I218*H218,3)</f>
        <v>0</v>
      </c>
      <c r="K218" s="152"/>
      <c r="L218" s="34"/>
      <c r="M218" s="153" t="s">
        <v>1</v>
      </c>
      <c r="N218" s="154" t="s">
        <v>44</v>
      </c>
      <c r="O218" s="59"/>
      <c r="P218" s="155">
        <f>O218*H218</f>
        <v>0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175</v>
      </c>
      <c r="AT218" s="157" t="s">
        <v>171</v>
      </c>
      <c r="AU218" s="157" t="s">
        <v>176</v>
      </c>
      <c r="AY218" s="18" t="s">
        <v>169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8" t="s">
        <v>176</v>
      </c>
      <c r="BK218" s="159">
        <f>ROUND(I218*H218,3)</f>
        <v>0</v>
      </c>
      <c r="BL218" s="18" t="s">
        <v>175</v>
      </c>
      <c r="BM218" s="157" t="s">
        <v>248</v>
      </c>
    </row>
    <row r="219" spans="1:65" s="14" customFormat="1">
      <c r="B219" s="169"/>
      <c r="D219" s="161" t="s">
        <v>178</v>
      </c>
      <c r="E219" s="170" t="s">
        <v>1</v>
      </c>
      <c r="F219" s="171" t="s">
        <v>249</v>
      </c>
      <c r="H219" s="170" t="s">
        <v>1</v>
      </c>
      <c r="I219" s="172"/>
      <c r="L219" s="169"/>
      <c r="M219" s="173"/>
      <c r="N219" s="174"/>
      <c r="O219" s="174"/>
      <c r="P219" s="174"/>
      <c r="Q219" s="174"/>
      <c r="R219" s="174"/>
      <c r="S219" s="174"/>
      <c r="T219" s="175"/>
      <c r="AT219" s="170" t="s">
        <v>178</v>
      </c>
      <c r="AU219" s="170" t="s">
        <v>176</v>
      </c>
      <c r="AV219" s="14" t="s">
        <v>86</v>
      </c>
      <c r="AW219" s="14" t="s">
        <v>33</v>
      </c>
      <c r="AX219" s="14" t="s">
        <v>78</v>
      </c>
      <c r="AY219" s="170" t="s">
        <v>169</v>
      </c>
    </row>
    <row r="220" spans="1:65" s="14" customFormat="1">
      <c r="B220" s="169"/>
      <c r="D220" s="161" t="s">
        <v>178</v>
      </c>
      <c r="E220" s="170" t="s">
        <v>1</v>
      </c>
      <c r="F220" s="171" t="s">
        <v>250</v>
      </c>
      <c r="H220" s="170" t="s">
        <v>1</v>
      </c>
      <c r="I220" s="172"/>
      <c r="L220" s="169"/>
      <c r="M220" s="173"/>
      <c r="N220" s="174"/>
      <c r="O220" s="174"/>
      <c r="P220" s="174"/>
      <c r="Q220" s="174"/>
      <c r="R220" s="174"/>
      <c r="S220" s="174"/>
      <c r="T220" s="175"/>
      <c r="AT220" s="170" t="s">
        <v>178</v>
      </c>
      <c r="AU220" s="170" t="s">
        <v>176</v>
      </c>
      <c r="AV220" s="14" t="s">
        <v>86</v>
      </c>
      <c r="AW220" s="14" t="s">
        <v>33</v>
      </c>
      <c r="AX220" s="14" t="s">
        <v>78</v>
      </c>
      <c r="AY220" s="170" t="s">
        <v>169</v>
      </c>
    </row>
    <row r="221" spans="1:65" s="14" customFormat="1">
      <c r="B221" s="169"/>
      <c r="D221" s="161" t="s">
        <v>178</v>
      </c>
      <c r="E221" s="170" t="s">
        <v>1</v>
      </c>
      <c r="F221" s="171" t="s">
        <v>251</v>
      </c>
      <c r="H221" s="170" t="s">
        <v>1</v>
      </c>
      <c r="I221" s="172"/>
      <c r="L221" s="169"/>
      <c r="M221" s="173"/>
      <c r="N221" s="174"/>
      <c r="O221" s="174"/>
      <c r="P221" s="174"/>
      <c r="Q221" s="174"/>
      <c r="R221" s="174"/>
      <c r="S221" s="174"/>
      <c r="T221" s="175"/>
      <c r="AT221" s="170" t="s">
        <v>178</v>
      </c>
      <c r="AU221" s="170" t="s">
        <v>176</v>
      </c>
      <c r="AV221" s="14" t="s">
        <v>86</v>
      </c>
      <c r="AW221" s="14" t="s">
        <v>33</v>
      </c>
      <c r="AX221" s="14" t="s">
        <v>78</v>
      </c>
      <c r="AY221" s="170" t="s">
        <v>169</v>
      </c>
    </row>
    <row r="222" spans="1:65" s="13" customFormat="1">
      <c r="B222" s="160"/>
      <c r="D222" s="161" t="s">
        <v>178</v>
      </c>
      <c r="E222" s="162" t="s">
        <v>1</v>
      </c>
      <c r="F222" s="163" t="s">
        <v>252</v>
      </c>
      <c r="H222" s="164">
        <v>1.496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178</v>
      </c>
      <c r="AU222" s="162" t="s">
        <v>176</v>
      </c>
      <c r="AV222" s="13" t="s">
        <v>176</v>
      </c>
      <c r="AW222" s="13" t="s">
        <v>33</v>
      </c>
      <c r="AX222" s="13" t="s">
        <v>78</v>
      </c>
      <c r="AY222" s="162" t="s">
        <v>169</v>
      </c>
    </row>
    <row r="223" spans="1:65" s="14" customFormat="1">
      <c r="B223" s="169"/>
      <c r="D223" s="161" t="s">
        <v>178</v>
      </c>
      <c r="E223" s="170" t="s">
        <v>1</v>
      </c>
      <c r="F223" s="171" t="s">
        <v>253</v>
      </c>
      <c r="H223" s="170" t="s">
        <v>1</v>
      </c>
      <c r="I223" s="172"/>
      <c r="L223" s="169"/>
      <c r="M223" s="173"/>
      <c r="N223" s="174"/>
      <c r="O223" s="174"/>
      <c r="P223" s="174"/>
      <c r="Q223" s="174"/>
      <c r="R223" s="174"/>
      <c r="S223" s="174"/>
      <c r="T223" s="175"/>
      <c r="AT223" s="170" t="s">
        <v>178</v>
      </c>
      <c r="AU223" s="170" t="s">
        <v>176</v>
      </c>
      <c r="AV223" s="14" t="s">
        <v>86</v>
      </c>
      <c r="AW223" s="14" t="s">
        <v>33</v>
      </c>
      <c r="AX223" s="14" t="s">
        <v>78</v>
      </c>
      <c r="AY223" s="170" t="s">
        <v>169</v>
      </c>
    </row>
    <row r="224" spans="1:65" s="14" customFormat="1">
      <c r="B224" s="169"/>
      <c r="D224" s="161" t="s">
        <v>178</v>
      </c>
      <c r="E224" s="170" t="s">
        <v>1</v>
      </c>
      <c r="F224" s="171" t="s">
        <v>254</v>
      </c>
      <c r="H224" s="170" t="s">
        <v>1</v>
      </c>
      <c r="I224" s="172"/>
      <c r="L224" s="169"/>
      <c r="M224" s="173"/>
      <c r="N224" s="174"/>
      <c r="O224" s="174"/>
      <c r="P224" s="174"/>
      <c r="Q224" s="174"/>
      <c r="R224" s="174"/>
      <c r="S224" s="174"/>
      <c r="T224" s="175"/>
      <c r="AT224" s="170" t="s">
        <v>178</v>
      </c>
      <c r="AU224" s="170" t="s">
        <v>176</v>
      </c>
      <c r="AV224" s="14" t="s">
        <v>86</v>
      </c>
      <c r="AW224" s="14" t="s">
        <v>33</v>
      </c>
      <c r="AX224" s="14" t="s">
        <v>78</v>
      </c>
      <c r="AY224" s="170" t="s">
        <v>169</v>
      </c>
    </row>
    <row r="225" spans="2:51" s="14" customFormat="1">
      <c r="B225" s="169"/>
      <c r="D225" s="161" t="s">
        <v>178</v>
      </c>
      <c r="E225" s="170" t="s">
        <v>1</v>
      </c>
      <c r="F225" s="171" t="s">
        <v>255</v>
      </c>
      <c r="H225" s="170" t="s">
        <v>1</v>
      </c>
      <c r="I225" s="172"/>
      <c r="L225" s="169"/>
      <c r="M225" s="173"/>
      <c r="N225" s="174"/>
      <c r="O225" s="174"/>
      <c r="P225" s="174"/>
      <c r="Q225" s="174"/>
      <c r="R225" s="174"/>
      <c r="S225" s="174"/>
      <c r="T225" s="175"/>
      <c r="AT225" s="170" t="s">
        <v>178</v>
      </c>
      <c r="AU225" s="170" t="s">
        <v>176</v>
      </c>
      <c r="AV225" s="14" t="s">
        <v>86</v>
      </c>
      <c r="AW225" s="14" t="s">
        <v>33</v>
      </c>
      <c r="AX225" s="14" t="s">
        <v>78</v>
      </c>
      <c r="AY225" s="170" t="s">
        <v>169</v>
      </c>
    </row>
    <row r="226" spans="2:51" s="13" customFormat="1">
      <c r="B226" s="160"/>
      <c r="D226" s="161" t="s">
        <v>178</v>
      </c>
      <c r="E226" s="162" t="s">
        <v>1</v>
      </c>
      <c r="F226" s="163" t="s">
        <v>256</v>
      </c>
      <c r="H226" s="164">
        <v>7.9939999999999998</v>
      </c>
      <c r="I226" s="165"/>
      <c r="L226" s="160"/>
      <c r="M226" s="166"/>
      <c r="N226" s="167"/>
      <c r="O226" s="167"/>
      <c r="P226" s="167"/>
      <c r="Q226" s="167"/>
      <c r="R226" s="167"/>
      <c r="S226" s="167"/>
      <c r="T226" s="168"/>
      <c r="AT226" s="162" t="s">
        <v>178</v>
      </c>
      <c r="AU226" s="162" t="s">
        <v>176</v>
      </c>
      <c r="AV226" s="13" t="s">
        <v>176</v>
      </c>
      <c r="AW226" s="13" t="s">
        <v>33</v>
      </c>
      <c r="AX226" s="13" t="s">
        <v>78</v>
      </c>
      <c r="AY226" s="162" t="s">
        <v>169</v>
      </c>
    </row>
    <row r="227" spans="2:51" s="14" customFormat="1">
      <c r="B227" s="169"/>
      <c r="D227" s="161" t="s">
        <v>178</v>
      </c>
      <c r="E227" s="170" t="s">
        <v>1</v>
      </c>
      <c r="F227" s="171" t="s">
        <v>257</v>
      </c>
      <c r="H227" s="170" t="s">
        <v>1</v>
      </c>
      <c r="I227" s="172"/>
      <c r="L227" s="169"/>
      <c r="M227" s="173"/>
      <c r="N227" s="174"/>
      <c r="O227" s="174"/>
      <c r="P227" s="174"/>
      <c r="Q227" s="174"/>
      <c r="R227" s="174"/>
      <c r="S227" s="174"/>
      <c r="T227" s="175"/>
      <c r="AT227" s="170" t="s">
        <v>178</v>
      </c>
      <c r="AU227" s="170" t="s">
        <v>176</v>
      </c>
      <c r="AV227" s="14" t="s">
        <v>86</v>
      </c>
      <c r="AW227" s="14" t="s">
        <v>33</v>
      </c>
      <c r="AX227" s="14" t="s">
        <v>78</v>
      </c>
      <c r="AY227" s="170" t="s">
        <v>169</v>
      </c>
    </row>
    <row r="228" spans="2:51" s="13" customFormat="1">
      <c r="B228" s="160"/>
      <c r="D228" s="161" t="s">
        <v>178</v>
      </c>
      <c r="E228" s="162" t="s">
        <v>1</v>
      </c>
      <c r="F228" s="163" t="s">
        <v>258</v>
      </c>
      <c r="H228" s="164">
        <v>2.08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178</v>
      </c>
      <c r="AU228" s="162" t="s">
        <v>176</v>
      </c>
      <c r="AV228" s="13" t="s">
        <v>176</v>
      </c>
      <c r="AW228" s="13" t="s">
        <v>33</v>
      </c>
      <c r="AX228" s="13" t="s">
        <v>78</v>
      </c>
      <c r="AY228" s="162" t="s">
        <v>169</v>
      </c>
    </row>
    <row r="229" spans="2:51" s="13" customFormat="1">
      <c r="B229" s="160"/>
      <c r="D229" s="161" t="s">
        <v>178</v>
      </c>
      <c r="E229" s="162" t="s">
        <v>1</v>
      </c>
      <c r="F229" s="163" t="s">
        <v>259</v>
      </c>
      <c r="H229" s="164">
        <v>2.9590000000000001</v>
      </c>
      <c r="I229" s="165"/>
      <c r="L229" s="160"/>
      <c r="M229" s="166"/>
      <c r="N229" s="167"/>
      <c r="O229" s="167"/>
      <c r="P229" s="167"/>
      <c r="Q229" s="167"/>
      <c r="R229" s="167"/>
      <c r="S229" s="167"/>
      <c r="T229" s="168"/>
      <c r="AT229" s="162" t="s">
        <v>178</v>
      </c>
      <c r="AU229" s="162" t="s">
        <v>176</v>
      </c>
      <c r="AV229" s="13" t="s">
        <v>176</v>
      </c>
      <c r="AW229" s="13" t="s">
        <v>33</v>
      </c>
      <c r="AX229" s="13" t="s">
        <v>78</v>
      </c>
      <c r="AY229" s="162" t="s">
        <v>169</v>
      </c>
    </row>
    <row r="230" spans="2:51" s="16" customFormat="1">
      <c r="B230" s="184"/>
      <c r="D230" s="161" t="s">
        <v>178</v>
      </c>
      <c r="E230" s="185" t="s">
        <v>1</v>
      </c>
      <c r="F230" s="186" t="s">
        <v>201</v>
      </c>
      <c r="H230" s="187">
        <v>14.529</v>
      </c>
      <c r="I230" s="188"/>
      <c r="L230" s="184"/>
      <c r="M230" s="189"/>
      <c r="N230" s="190"/>
      <c r="O230" s="190"/>
      <c r="P230" s="190"/>
      <c r="Q230" s="190"/>
      <c r="R230" s="190"/>
      <c r="S230" s="190"/>
      <c r="T230" s="191"/>
      <c r="AT230" s="185" t="s">
        <v>178</v>
      </c>
      <c r="AU230" s="185" t="s">
        <v>176</v>
      </c>
      <c r="AV230" s="16" t="s">
        <v>187</v>
      </c>
      <c r="AW230" s="16" t="s">
        <v>33</v>
      </c>
      <c r="AX230" s="16" t="s">
        <v>78</v>
      </c>
      <c r="AY230" s="185" t="s">
        <v>169</v>
      </c>
    </row>
    <row r="231" spans="2:51" s="14" customFormat="1" ht="20">
      <c r="B231" s="169"/>
      <c r="D231" s="161" t="s">
        <v>178</v>
      </c>
      <c r="E231" s="170" t="s">
        <v>1</v>
      </c>
      <c r="F231" s="171" t="s">
        <v>260</v>
      </c>
      <c r="H231" s="170" t="s">
        <v>1</v>
      </c>
      <c r="I231" s="172"/>
      <c r="L231" s="169"/>
      <c r="M231" s="173"/>
      <c r="N231" s="174"/>
      <c r="O231" s="174"/>
      <c r="P231" s="174"/>
      <c r="Q231" s="174"/>
      <c r="R231" s="174"/>
      <c r="S231" s="174"/>
      <c r="T231" s="175"/>
      <c r="AT231" s="170" t="s">
        <v>178</v>
      </c>
      <c r="AU231" s="170" t="s">
        <v>176</v>
      </c>
      <c r="AV231" s="14" t="s">
        <v>86</v>
      </c>
      <c r="AW231" s="14" t="s">
        <v>33</v>
      </c>
      <c r="AX231" s="14" t="s">
        <v>78</v>
      </c>
      <c r="AY231" s="170" t="s">
        <v>169</v>
      </c>
    </row>
    <row r="232" spans="2:51" s="14" customFormat="1">
      <c r="B232" s="169"/>
      <c r="D232" s="161" t="s">
        <v>178</v>
      </c>
      <c r="E232" s="170" t="s">
        <v>1</v>
      </c>
      <c r="F232" s="171" t="s">
        <v>261</v>
      </c>
      <c r="H232" s="170" t="s">
        <v>1</v>
      </c>
      <c r="I232" s="172"/>
      <c r="L232" s="169"/>
      <c r="M232" s="173"/>
      <c r="N232" s="174"/>
      <c r="O232" s="174"/>
      <c r="P232" s="174"/>
      <c r="Q232" s="174"/>
      <c r="R232" s="174"/>
      <c r="S232" s="174"/>
      <c r="T232" s="175"/>
      <c r="AT232" s="170" t="s">
        <v>178</v>
      </c>
      <c r="AU232" s="170" t="s">
        <v>176</v>
      </c>
      <c r="AV232" s="14" t="s">
        <v>86</v>
      </c>
      <c r="AW232" s="14" t="s">
        <v>33</v>
      </c>
      <c r="AX232" s="14" t="s">
        <v>78</v>
      </c>
      <c r="AY232" s="170" t="s">
        <v>169</v>
      </c>
    </row>
    <row r="233" spans="2:51" s="13" customFormat="1">
      <c r="B233" s="160"/>
      <c r="D233" s="161" t="s">
        <v>178</v>
      </c>
      <c r="E233" s="162" t="s">
        <v>1</v>
      </c>
      <c r="F233" s="163" t="s">
        <v>262</v>
      </c>
      <c r="H233" s="164">
        <v>6.8040000000000003</v>
      </c>
      <c r="I233" s="165"/>
      <c r="L233" s="160"/>
      <c r="M233" s="166"/>
      <c r="N233" s="167"/>
      <c r="O233" s="167"/>
      <c r="P233" s="167"/>
      <c r="Q233" s="167"/>
      <c r="R233" s="167"/>
      <c r="S233" s="167"/>
      <c r="T233" s="168"/>
      <c r="AT233" s="162" t="s">
        <v>178</v>
      </c>
      <c r="AU233" s="162" t="s">
        <v>176</v>
      </c>
      <c r="AV233" s="13" t="s">
        <v>176</v>
      </c>
      <c r="AW233" s="13" t="s">
        <v>33</v>
      </c>
      <c r="AX233" s="13" t="s">
        <v>78</v>
      </c>
      <c r="AY233" s="162" t="s">
        <v>169</v>
      </c>
    </row>
    <row r="234" spans="2:51" s="14" customFormat="1">
      <c r="B234" s="169"/>
      <c r="D234" s="161" t="s">
        <v>178</v>
      </c>
      <c r="E234" s="170" t="s">
        <v>1</v>
      </c>
      <c r="F234" s="171" t="s">
        <v>263</v>
      </c>
      <c r="H234" s="170" t="s">
        <v>1</v>
      </c>
      <c r="I234" s="172"/>
      <c r="L234" s="169"/>
      <c r="M234" s="173"/>
      <c r="N234" s="174"/>
      <c r="O234" s="174"/>
      <c r="P234" s="174"/>
      <c r="Q234" s="174"/>
      <c r="R234" s="174"/>
      <c r="S234" s="174"/>
      <c r="T234" s="175"/>
      <c r="AT234" s="170" t="s">
        <v>178</v>
      </c>
      <c r="AU234" s="170" t="s">
        <v>176</v>
      </c>
      <c r="AV234" s="14" t="s">
        <v>86</v>
      </c>
      <c r="AW234" s="14" t="s">
        <v>33</v>
      </c>
      <c r="AX234" s="14" t="s">
        <v>78</v>
      </c>
      <c r="AY234" s="170" t="s">
        <v>169</v>
      </c>
    </row>
    <row r="235" spans="2:51" s="13" customFormat="1">
      <c r="B235" s="160"/>
      <c r="D235" s="161" t="s">
        <v>178</v>
      </c>
      <c r="E235" s="162" t="s">
        <v>1</v>
      </c>
      <c r="F235" s="163" t="s">
        <v>264</v>
      </c>
      <c r="H235" s="164">
        <v>42.94</v>
      </c>
      <c r="I235" s="165"/>
      <c r="L235" s="160"/>
      <c r="M235" s="166"/>
      <c r="N235" s="167"/>
      <c r="O235" s="167"/>
      <c r="P235" s="167"/>
      <c r="Q235" s="167"/>
      <c r="R235" s="167"/>
      <c r="S235" s="167"/>
      <c r="T235" s="168"/>
      <c r="AT235" s="162" t="s">
        <v>178</v>
      </c>
      <c r="AU235" s="162" t="s">
        <v>176</v>
      </c>
      <c r="AV235" s="13" t="s">
        <v>176</v>
      </c>
      <c r="AW235" s="13" t="s">
        <v>33</v>
      </c>
      <c r="AX235" s="13" t="s">
        <v>78</v>
      </c>
      <c r="AY235" s="162" t="s">
        <v>169</v>
      </c>
    </row>
    <row r="236" spans="2:51" s="14" customFormat="1">
      <c r="B236" s="169"/>
      <c r="D236" s="161" t="s">
        <v>178</v>
      </c>
      <c r="E236" s="170" t="s">
        <v>1</v>
      </c>
      <c r="F236" s="171" t="s">
        <v>265</v>
      </c>
      <c r="H236" s="170" t="s">
        <v>1</v>
      </c>
      <c r="I236" s="172"/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178</v>
      </c>
      <c r="AU236" s="170" t="s">
        <v>176</v>
      </c>
      <c r="AV236" s="14" t="s">
        <v>86</v>
      </c>
      <c r="AW236" s="14" t="s">
        <v>33</v>
      </c>
      <c r="AX236" s="14" t="s">
        <v>78</v>
      </c>
      <c r="AY236" s="170" t="s">
        <v>169</v>
      </c>
    </row>
    <row r="237" spans="2:51" s="14" customFormat="1">
      <c r="B237" s="169"/>
      <c r="D237" s="161" t="s">
        <v>178</v>
      </c>
      <c r="E237" s="170" t="s">
        <v>1</v>
      </c>
      <c r="F237" s="171" t="s">
        <v>266</v>
      </c>
      <c r="H237" s="170" t="s">
        <v>1</v>
      </c>
      <c r="I237" s="172"/>
      <c r="L237" s="169"/>
      <c r="M237" s="173"/>
      <c r="N237" s="174"/>
      <c r="O237" s="174"/>
      <c r="P237" s="174"/>
      <c r="Q237" s="174"/>
      <c r="R237" s="174"/>
      <c r="S237" s="174"/>
      <c r="T237" s="175"/>
      <c r="AT237" s="170" t="s">
        <v>178</v>
      </c>
      <c r="AU237" s="170" t="s">
        <v>176</v>
      </c>
      <c r="AV237" s="14" t="s">
        <v>86</v>
      </c>
      <c r="AW237" s="14" t="s">
        <v>33</v>
      </c>
      <c r="AX237" s="14" t="s">
        <v>78</v>
      </c>
      <c r="AY237" s="170" t="s">
        <v>169</v>
      </c>
    </row>
    <row r="238" spans="2:51" s="13" customFormat="1">
      <c r="B238" s="160"/>
      <c r="D238" s="161" t="s">
        <v>178</v>
      </c>
      <c r="E238" s="162" t="s">
        <v>1</v>
      </c>
      <c r="F238" s="163" t="s">
        <v>267</v>
      </c>
      <c r="H238" s="164">
        <v>45.353000000000002</v>
      </c>
      <c r="I238" s="165"/>
      <c r="L238" s="160"/>
      <c r="M238" s="166"/>
      <c r="N238" s="167"/>
      <c r="O238" s="167"/>
      <c r="P238" s="167"/>
      <c r="Q238" s="167"/>
      <c r="R238" s="167"/>
      <c r="S238" s="167"/>
      <c r="T238" s="168"/>
      <c r="AT238" s="162" t="s">
        <v>178</v>
      </c>
      <c r="AU238" s="162" t="s">
        <v>176</v>
      </c>
      <c r="AV238" s="13" t="s">
        <v>176</v>
      </c>
      <c r="AW238" s="13" t="s">
        <v>33</v>
      </c>
      <c r="AX238" s="13" t="s">
        <v>78</v>
      </c>
      <c r="AY238" s="162" t="s">
        <v>169</v>
      </c>
    </row>
    <row r="239" spans="2:51" s="14" customFormat="1">
      <c r="B239" s="169"/>
      <c r="D239" s="161" t="s">
        <v>178</v>
      </c>
      <c r="E239" s="170" t="s">
        <v>1</v>
      </c>
      <c r="F239" s="171" t="s">
        <v>268</v>
      </c>
      <c r="H239" s="170" t="s">
        <v>1</v>
      </c>
      <c r="I239" s="172"/>
      <c r="L239" s="169"/>
      <c r="M239" s="173"/>
      <c r="N239" s="174"/>
      <c r="O239" s="174"/>
      <c r="P239" s="174"/>
      <c r="Q239" s="174"/>
      <c r="R239" s="174"/>
      <c r="S239" s="174"/>
      <c r="T239" s="175"/>
      <c r="AT239" s="170" t="s">
        <v>178</v>
      </c>
      <c r="AU239" s="170" t="s">
        <v>176</v>
      </c>
      <c r="AV239" s="14" t="s">
        <v>86</v>
      </c>
      <c r="AW239" s="14" t="s">
        <v>33</v>
      </c>
      <c r="AX239" s="14" t="s">
        <v>78</v>
      </c>
      <c r="AY239" s="170" t="s">
        <v>169</v>
      </c>
    </row>
    <row r="240" spans="2:51" s="13" customFormat="1">
      <c r="B240" s="160"/>
      <c r="D240" s="161" t="s">
        <v>178</v>
      </c>
      <c r="E240" s="162" t="s">
        <v>1</v>
      </c>
      <c r="F240" s="163" t="s">
        <v>269</v>
      </c>
      <c r="H240" s="164">
        <v>16.05</v>
      </c>
      <c r="I240" s="165"/>
      <c r="L240" s="160"/>
      <c r="M240" s="166"/>
      <c r="N240" s="167"/>
      <c r="O240" s="167"/>
      <c r="P240" s="167"/>
      <c r="Q240" s="167"/>
      <c r="R240" s="167"/>
      <c r="S240" s="167"/>
      <c r="T240" s="168"/>
      <c r="AT240" s="162" t="s">
        <v>178</v>
      </c>
      <c r="AU240" s="162" t="s">
        <v>176</v>
      </c>
      <c r="AV240" s="13" t="s">
        <v>176</v>
      </c>
      <c r="AW240" s="13" t="s">
        <v>33</v>
      </c>
      <c r="AX240" s="13" t="s">
        <v>78</v>
      </c>
      <c r="AY240" s="162" t="s">
        <v>169</v>
      </c>
    </row>
    <row r="241" spans="1:65" s="14" customFormat="1">
      <c r="B241" s="169"/>
      <c r="D241" s="161" t="s">
        <v>178</v>
      </c>
      <c r="E241" s="170" t="s">
        <v>1</v>
      </c>
      <c r="F241" s="171" t="s">
        <v>270</v>
      </c>
      <c r="H241" s="170" t="s">
        <v>1</v>
      </c>
      <c r="I241" s="172"/>
      <c r="L241" s="169"/>
      <c r="M241" s="173"/>
      <c r="N241" s="174"/>
      <c r="O241" s="174"/>
      <c r="P241" s="174"/>
      <c r="Q241" s="174"/>
      <c r="R241" s="174"/>
      <c r="S241" s="174"/>
      <c r="T241" s="175"/>
      <c r="AT241" s="170" t="s">
        <v>178</v>
      </c>
      <c r="AU241" s="170" t="s">
        <v>176</v>
      </c>
      <c r="AV241" s="14" t="s">
        <v>86</v>
      </c>
      <c r="AW241" s="14" t="s">
        <v>33</v>
      </c>
      <c r="AX241" s="14" t="s">
        <v>78</v>
      </c>
      <c r="AY241" s="170" t="s">
        <v>169</v>
      </c>
    </row>
    <row r="242" spans="1:65" s="13" customFormat="1">
      <c r="B242" s="160"/>
      <c r="D242" s="161" t="s">
        <v>178</v>
      </c>
      <c r="E242" s="162" t="s">
        <v>1</v>
      </c>
      <c r="F242" s="163" t="s">
        <v>271</v>
      </c>
      <c r="H242" s="164">
        <v>4.6180000000000003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2" t="s">
        <v>178</v>
      </c>
      <c r="AU242" s="162" t="s">
        <v>176</v>
      </c>
      <c r="AV242" s="13" t="s">
        <v>176</v>
      </c>
      <c r="AW242" s="13" t="s">
        <v>33</v>
      </c>
      <c r="AX242" s="13" t="s">
        <v>78</v>
      </c>
      <c r="AY242" s="162" t="s">
        <v>169</v>
      </c>
    </row>
    <row r="243" spans="1:65" s="14" customFormat="1" ht="20">
      <c r="B243" s="169"/>
      <c r="D243" s="161" t="s">
        <v>178</v>
      </c>
      <c r="E243" s="170" t="s">
        <v>1</v>
      </c>
      <c r="F243" s="171" t="s">
        <v>272</v>
      </c>
      <c r="H243" s="170" t="s">
        <v>1</v>
      </c>
      <c r="I243" s="172"/>
      <c r="L243" s="169"/>
      <c r="M243" s="173"/>
      <c r="N243" s="174"/>
      <c r="O243" s="174"/>
      <c r="P243" s="174"/>
      <c r="Q243" s="174"/>
      <c r="R243" s="174"/>
      <c r="S243" s="174"/>
      <c r="T243" s="175"/>
      <c r="AT243" s="170" t="s">
        <v>178</v>
      </c>
      <c r="AU243" s="170" t="s">
        <v>176</v>
      </c>
      <c r="AV243" s="14" t="s">
        <v>86</v>
      </c>
      <c r="AW243" s="14" t="s">
        <v>33</v>
      </c>
      <c r="AX243" s="14" t="s">
        <v>78</v>
      </c>
      <c r="AY243" s="170" t="s">
        <v>169</v>
      </c>
    </row>
    <row r="244" spans="1:65" s="13" customFormat="1">
      <c r="B244" s="160"/>
      <c r="D244" s="161" t="s">
        <v>178</v>
      </c>
      <c r="E244" s="162" t="s">
        <v>1</v>
      </c>
      <c r="F244" s="163" t="s">
        <v>273</v>
      </c>
      <c r="H244" s="164">
        <v>26.631</v>
      </c>
      <c r="I244" s="165"/>
      <c r="L244" s="160"/>
      <c r="M244" s="166"/>
      <c r="N244" s="167"/>
      <c r="O244" s="167"/>
      <c r="P244" s="167"/>
      <c r="Q244" s="167"/>
      <c r="R244" s="167"/>
      <c r="S244" s="167"/>
      <c r="T244" s="168"/>
      <c r="AT244" s="162" t="s">
        <v>178</v>
      </c>
      <c r="AU244" s="162" t="s">
        <v>176</v>
      </c>
      <c r="AV244" s="13" t="s">
        <v>176</v>
      </c>
      <c r="AW244" s="13" t="s">
        <v>33</v>
      </c>
      <c r="AX244" s="13" t="s">
        <v>78</v>
      </c>
      <c r="AY244" s="162" t="s">
        <v>169</v>
      </c>
    </row>
    <row r="245" spans="1:65" s="16" customFormat="1">
      <c r="B245" s="184"/>
      <c r="D245" s="161" t="s">
        <v>178</v>
      </c>
      <c r="E245" s="185" t="s">
        <v>1</v>
      </c>
      <c r="F245" s="186" t="s">
        <v>201</v>
      </c>
      <c r="H245" s="187">
        <v>142.39600000000002</v>
      </c>
      <c r="I245" s="188"/>
      <c r="L245" s="184"/>
      <c r="M245" s="189"/>
      <c r="N245" s="190"/>
      <c r="O245" s="190"/>
      <c r="P245" s="190"/>
      <c r="Q245" s="190"/>
      <c r="R245" s="190"/>
      <c r="S245" s="190"/>
      <c r="T245" s="191"/>
      <c r="AT245" s="185" t="s">
        <v>178</v>
      </c>
      <c r="AU245" s="185" t="s">
        <v>176</v>
      </c>
      <c r="AV245" s="16" t="s">
        <v>187</v>
      </c>
      <c r="AW245" s="16" t="s">
        <v>33</v>
      </c>
      <c r="AX245" s="16" t="s">
        <v>78</v>
      </c>
      <c r="AY245" s="185" t="s">
        <v>169</v>
      </c>
    </row>
    <row r="246" spans="1:65" s="14" customFormat="1" ht="20">
      <c r="B246" s="169"/>
      <c r="D246" s="161" t="s">
        <v>178</v>
      </c>
      <c r="E246" s="170" t="s">
        <v>1</v>
      </c>
      <c r="F246" s="171" t="s">
        <v>274</v>
      </c>
      <c r="H246" s="170" t="s">
        <v>1</v>
      </c>
      <c r="I246" s="172"/>
      <c r="L246" s="169"/>
      <c r="M246" s="173"/>
      <c r="N246" s="174"/>
      <c r="O246" s="174"/>
      <c r="P246" s="174"/>
      <c r="Q246" s="174"/>
      <c r="R246" s="174"/>
      <c r="S246" s="174"/>
      <c r="T246" s="175"/>
      <c r="AT246" s="170" t="s">
        <v>178</v>
      </c>
      <c r="AU246" s="170" t="s">
        <v>176</v>
      </c>
      <c r="AV246" s="14" t="s">
        <v>86</v>
      </c>
      <c r="AW246" s="14" t="s">
        <v>33</v>
      </c>
      <c r="AX246" s="14" t="s">
        <v>78</v>
      </c>
      <c r="AY246" s="170" t="s">
        <v>169</v>
      </c>
    </row>
    <row r="247" spans="1:65" s="13" customFormat="1">
      <c r="B247" s="160"/>
      <c r="D247" s="161" t="s">
        <v>178</v>
      </c>
      <c r="E247" s="162" t="s">
        <v>1</v>
      </c>
      <c r="F247" s="163" t="s">
        <v>275</v>
      </c>
      <c r="H247" s="164">
        <v>41.301000000000002</v>
      </c>
      <c r="I247" s="165"/>
      <c r="L247" s="160"/>
      <c r="M247" s="166"/>
      <c r="N247" s="167"/>
      <c r="O247" s="167"/>
      <c r="P247" s="167"/>
      <c r="Q247" s="167"/>
      <c r="R247" s="167"/>
      <c r="S247" s="167"/>
      <c r="T247" s="168"/>
      <c r="AT247" s="162" t="s">
        <v>178</v>
      </c>
      <c r="AU247" s="162" t="s">
        <v>176</v>
      </c>
      <c r="AV247" s="13" t="s">
        <v>176</v>
      </c>
      <c r="AW247" s="13" t="s">
        <v>33</v>
      </c>
      <c r="AX247" s="13" t="s">
        <v>78</v>
      </c>
      <c r="AY247" s="162" t="s">
        <v>169</v>
      </c>
    </row>
    <row r="248" spans="1:65" s="14" customFormat="1">
      <c r="B248" s="169"/>
      <c r="D248" s="161" t="s">
        <v>178</v>
      </c>
      <c r="E248" s="170" t="s">
        <v>1</v>
      </c>
      <c r="F248" s="171" t="s">
        <v>276</v>
      </c>
      <c r="H248" s="170" t="s">
        <v>1</v>
      </c>
      <c r="I248" s="172"/>
      <c r="L248" s="169"/>
      <c r="M248" s="173"/>
      <c r="N248" s="174"/>
      <c r="O248" s="174"/>
      <c r="P248" s="174"/>
      <c r="Q248" s="174"/>
      <c r="R248" s="174"/>
      <c r="S248" s="174"/>
      <c r="T248" s="175"/>
      <c r="AT248" s="170" t="s">
        <v>178</v>
      </c>
      <c r="AU248" s="170" t="s">
        <v>176</v>
      </c>
      <c r="AV248" s="14" t="s">
        <v>86</v>
      </c>
      <c r="AW248" s="14" t="s">
        <v>33</v>
      </c>
      <c r="AX248" s="14" t="s">
        <v>78</v>
      </c>
      <c r="AY248" s="170" t="s">
        <v>169</v>
      </c>
    </row>
    <row r="249" spans="1:65" s="13" customFormat="1">
      <c r="B249" s="160"/>
      <c r="D249" s="161" t="s">
        <v>178</v>
      </c>
      <c r="E249" s="162" t="s">
        <v>1</v>
      </c>
      <c r="F249" s="163" t="s">
        <v>277</v>
      </c>
      <c r="H249" s="164">
        <v>11.16</v>
      </c>
      <c r="I249" s="165"/>
      <c r="L249" s="160"/>
      <c r="M249" s="166"/>
      <c r="N249" s="167"/>
      <c r="O249" s="167"/>
      <c r="P249" s="167"/>
      <c r="Q249" s="167"/>
      <c r="R249" s="167"/>
      <c r="S249" s="167"/>
      <c r="T249" s="168"/>
      <c r="AT249" s="162" t="s">
        <v>178</v>
      </c>
      <c r="AU249" s="162" t="s">
        <v>176</v>
      </c>
      <c r="AV249" s="13" t="s">
        <v>176</v>
      </c>
      <c r="AW249" s="13" t="s">
        <v>33</v>
      </c>
      <c r="AX249" s="13" t="s">
        <v>78</v>
      </c>
      <c r="AY249" s="162" t="s">
        <v>169</v>
      </c>
    </row>
    <row r="250" spans="1:65" s="16" customFormat="1">
      <c r="B250" s="184"/>
      <c r="D250" s="161" t="s">
        <v>178</v>
      </c>
      <c r="E250" s="185" t="s">
        <v>1</v>
      </c>
      <c r="F250" s="186" t="s">
        <v>201</v>
      </c>
      <c r="H250" s="187">
        <v>52.460999999999999</v>
      </c>
      <c r="I250" s="188"/>
      <c r="L250" s="184"/>
      <c r="M250" s="189"/>
      <c r="N250" s="190"/>
      <c r="O250" s="190"/>
      <c r="P250" s="190"/>
      <c r="Q250" s="190"/>
      <c r="R250" s="190"/>
      <c r="S250" s="190"/>
      <c r="T250" s="191"/>
      <c r="AT250" s="185" t="s">
        <v>178</v>
      </c>
      <c r="AU250" s="185" t="s">
        <v>176</v>
      </c>
      <c r="AV250" s="16" t="s">
        <v>187</v>
      </c>
      <c r="AW250" s="16" t="s">
        <v>33</v>
      </c>
      <c r="AX250" s="16" t="s">
        <v>78</v>
      </c>
      <c r="AY250" s="185" t="s">
        <v>169</v>
      </c>
    </row>
    <row r="251" spans="1:65" s="15" customFormat="1">
      <c r="B251" s="176"/>
      <c r="D251" s="161" t="s">
        <v>178</v>
      </c>
      <c r="E251" s="177" t="s">
        <v>1</v>
      </c>
      <c r="F251" s="178" t="s">
        <v>186</v>
      </c>
      <c r="H251" s="179">
        <v>209.386</v>
      </c>
      <c r="I251" s="180"/>
      <c r="L251" s="176"/>
      <c r="M251" s="181"/>
      <c r="N251" s="182"/>
      <c r="O251" s="182"/>
      <c r="P251" s="182"/>
      <c r="Q251" s="182"/>
      <c r="R251" s="182"/>
      <c r="S251" s="182"/>
      <c r="T251" s="183"/>
      <c r="AT251" s="177" t="s">
        <v>178</v>
      </c>
      <c r="AU251" s="177" t="s">
        <v>176</v>
      </c>
      <c r="AV251" s="15" t="s">
        <v>175</v>
      </c>
      <c r="AW251" s="15" t="s">
        <v>33</v>
      </c>
      <c r="AX251" s="15" t="s">
        <v>86</v>
      </c>
      <c r="AY251" s="177" t="s">
        <v>169</v>
      </c>
    </row>
    <row r="252" spans="1:65" s="2" customFormat="1" ht="37.75" customHeight="1">
      <c r="A252" s="33"/>
      <c r="B252" s="145"/>
      <c r="C252" s="146" t="s">
        <v>278</v>
      </c>
      <c r="D252" s="146" t="s">
        <v>171</v>
      </c>
      <c r="E252" s="147" t="s">
        <v>279</v>
      </c>
      <c r="F252" s="148" t="s">
        <v>280</v>
      </c>
      <c r="G252" s="149" t="s">
        <v>181</v>
      </c>
      <c r="H252" s="150">
        <v>209.386</v>
      </c>
      <c r="I252" s="151"/>
      <c r="J252" s="150">
        <f>ROUND(I252*H252,3)</f>
        <v>0</v>
      </c>
      <c r="K252" s="152"/>
      <c r="L252" s="34"/>
      <c r="M252" s="153" t="s">
        <v>1</v>
      </c>
      <c r="N252" s="154" t="s">
        <v>44</v>
      </c>
      <c r="O252" s="59"/>
      <c r="P252" s="155">
        <f>O252*H252</f>
        <v>0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7" t="s">
        <v>175</v>
      </c>
      <c r="AT252" s="157" t="s">
        <v>171</v>
      </c>
      <c r="AU252" s="157" t="s">
        <v>176</v>
      </c>
      <c r="AY252" s="18" t="s">
        <v>169</v>
      </c>
      <c r="BE252" s="158">
        <f>IF(N252="základná",J252,0)</f>
        <v>0</v>
      </c>
      <c r="BF252" s="158">
        <f>IF(N252="znížená",J252,0)</f>
        <v>0</v>
      </c>
      <c r="BG252" s="158">
        <f>IF(N252="zákl. prenesená",J252,0)</f>
        <v>0</v>
      </c>
      <c r="BH252" s="158">
        <f>IF(N252="zníž. prenesená",J252,0)</f>
        <v>0</v>
      </c>
      <c r="BI252" s="158">
        <f>IF(N252="nulová",J252,0)</f>
        <v>0</v>
      </c>
      <c r="BJ252" s="18" t="s">
        <v>176</v>
      </c>
      <c r="BK252" s="159">
        <f>ROUND(I252*H252,3)</f>
        <v>0</v>
      </c>
      <c r="BL252" s="18" t="s">
        <v>175</v>
      </c>
      <c r="BM252" s="157" t="s">
        <v>281</v>
      </c>
    </row>
    <row r="253" spans="1:65" s="2" customFormat="1" ht="14.4" customHeight="1">
      <c r="A253" s="33"/>
      <c r="B253" s="145"/>
      <c r="C253" s="146" t="s">
        <v>282</v>
      </c>
      <c r="D253" s="146" t="s">
        <v>171</v>
      </c>
      <c r="E253" s="147" t="s">
        <v>283</v>
      </c>
      <c r="F253" s="148" t="s">
        <v>284</v>
      </c>
      <c r="G253" s="149" t="s">
        <v>181</v>
      </c>
      <c r="H253" s="150">
        <v>12.462</v>
      </c>
      <c r="I253" s="151"/>
      <c r="J253" s="150">
        <f>ROUND(I253*H253,3)</f>
        <v>0</v>
      </c>
      <c r="K253" s="152"/>
      <c r="L253" s="34"/>
      <c r="M253" s="153" t="s">
        <v>1</v>
      </c>
      <c r="N253" s="154" t="s">
        <v>44</v>
      </c>
      <c r="O253" s="59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175</v>
      </c>
      <c r="AT253" s="157" t="s">
        <v>171</v>
      </c>
      <c r="AU253" s="157" t="s">
        <v>176</v>
      </c>
      <c r="AY253" s="18" t="s">
        <v>169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8" t="s">
        <v>176</v>
      </c>
      <c r="BK253" s="159">
        <f>ROUND(I253*H253,3)</f>
        <v>0</v>
      </c>
      <c r="BL253" s="18" t="s">
        <v>175</v>
      </c>
      <c r="BM253" s="157" t="s">
        <v>285</v>
      </c>
    </row>
    <row r="254" spans="1:65" s="13" customFormat="1">
      <c r="B254" s="160"/>
      <c r="D254" s="161" t="s">
        <v>178</v>
      </c>
      <c r="E254" s="162" t="s">
        <v>1</v>
      </c>
      <c r="F254" s="163" t="s">
        <v>286</v>
      </c>
      <c r="H254" s="164">
        <v>2.3250000000000002</v>
      </c>
      <c r="I254" s="165"/>
      <c r="L254" s="160"/>
      <c r="M254" s="166"/>
      <c r="N254" s="167"/>
      <c r="O254" s="167"/>
      <c r="P254" s="167"/>
      <c r="Q254" s="167"/>
      <c r="R254" s="167"/>
      <c r="S254" s="167"/>
      <c r="T254" s="168"/>
      <c r="AT254" s="162" t="s">
        <v>178</v>
      </c>
      <c r="AU254" s="162" t="s">
        <v>176</v>
      </c>
      <c r="AV254" s="13" t="s">
        <v>176</v>
      </c>
      <c r="AW254" s="13" t="s">
        <v>33</v>
      </c>
      <c r="AX254" s="13" t="s">
        <v>78</v>
      </c>
      <c r="AY254" s="162" t="s">
        <v>169</v>
      </c>
    </row>
    <row r="255" spans="1:65" s="13" customFormat="1">
      <c r="B255" s="160"/>
      <c r="D255" s="161" t="s">
        <v>178</v>
      </c>
      <c r="E255" s="162" t="s">
        <v>1</v>
      </c>
      <c r="F255" s="163" t="s">
        <v>287</v>
      </c>
      <c r="H255" s="164">
        <v>3.8</v>
      </c>
      <c r="I255" s="165"/>
      <c r="L255" s="160"/>
      <c r="M255" s="166"/>
      <c r="N255" s="167"/>
      <c r="O255" s="167"/>
      <c r="P255" s="167"/>
      <c r="Q255" s="167"/>
      <c r="R255" s="167"/>
      <c r="S255" s="167"/>
      <c r="T255" s="168"/>
      <c r="AT255" s="162" t="s">
        <v>178</v>
      </c>
      <c r="AU255" s="162" t="s">
        <v>176</v>
      </c>
      <c r="AV255" s="13" t="s">
        <v>176</v>
      </c>
      <c r="AW255" s="13" t="s">
        <v>33</v>
      </c>
      <c r="AX255" s="13" t="s">
        <v>78</v>
      </c>
      <c r="AY255" s="162" t="s">
        <v>169</v>
      </c>
    </row>
    <row r="256" spans="1:65" s="13" customFormat="1">
      <c r="B256" s="160"/>
      <c r="D256" s="161" t="s">
        <v>178</v>
      </c>
      <c r="E256" s="162" t="s">
        <v>1</v>
      </c>
      <c r="F256" s="163" t="s">
        <v>288</v>
      </c>
      <c r="H256" s="164">
        <v>2.4319999999999999</v>
      </c>
      <c r="I256" s="165"/>
      <c r="L256" s="160"/>
      <c r="M256" s="166"/>
      <c r="N256" s="167"/>
      <c r="O256" s="167"/>
      <c r="P256" s="167"/>
      <c r="Q256" s="167"/>
      <c r="R256" s="167"/>
      <c r="S256" s="167"/>
      <c r="T256" s="168"/>
      <c r="AT256" s="162" t="s">
        <v>178</v>
      </c>
      <c r="AU256" s="162" t="s">
        <v>176</v>
      </c>
      <c r="AV256" s="13" t="s">
        <v>176</v>
      </c>
      <c r="AW256" s="13" t="s">
        <v>33</v>
      </c>
      <c r="AX256" s="13" t="s">
        <v>78</v>
      </c>
      <c r="AY256" s="162" t="s">
        <v>169</v>
      </c>
    </row>
    <row r="257" spans="1:65" s="16" customFormat="1">
      <c r="B257" s="184"/>
      <c r="D257" s="161" t="s">
        <v>178</v>
      </c>
      <c r="E257" s="185" t="s">
        <v>1</v>
      </c>
      <c r="F257" s="186" t="s">
        <v>201</v>
      </c>
      <c r="H257" s="187">
        <v>8.5570000000000004</v>
      </c>
      <c r="I257" s="188"/>
      <c r="L257" s="184"/>
      <c r="M257" s="189"/>
      <c r="N257" s="190"/>
      <c r="O257" s="190"/>
      <c r="P257" s="190"/>
      <c r="Q257" s="190"/>
      <c r="R257" s="190"/>
      <c r="S257" s="190"/>
      <c r="T257" s="191"/>
      <c r="AT257" s="185" t="s">
        <v>178</v>
      </c>
      <c r="AU257" s="185" t="s">
        <v>176</v>
      </c>
      <c r="AV257" s="16" t="s">
        <v>187</v>
      </c>
      <c r="AW257" s="16" t="s">
        <v>33</v>
      </c>
      <c r="AX257" s="16" t="s">
        <v>78</v>
      </c>
      <c r="AY257" s="185" t="s">
        <v>169</v>
      </c>
    </row>
    <row r="258" spans="1:65" s="14" customFormat="1">
      <c r="B258" s="169"/>
      <c r="D258" s="161" t="s">
        <v>178</v>
      </c>
      <c r="E258" s="170" t="s">
        <v>1</v>
      </c>
      <c r="F258" s="171" t="s">
        <v>289</v>
      </c>
      <c r="H258" s="170" t="s">
        <v>1</v>
      </c>
      <c r="I258" s="172"/>
      <c r="L258" s="169"/>
      <c r="M258" s="173"/>
      <c r="N258" s="174"/>
      <c r="O258" s="174"/>
      <c r="P258" s="174"/>
      <c r="Q258" s="174"/>
      <c r="R258" s="174"/>
      <c r="S258" s="174"/>
      <c r="T258" s="175"/>
      <c r="AT258" s="170" t="s">
        <v>178</v>
      </c>
      <c r="AU258" s="170" t="s">
        <v>176</v>
      </c>
      <c r="AV258" s="14" t="s">
        <v>86</v>
      </c>
      <c r="AW258" s="14" t="s">
        <v>33</v>
      </c>
      <c r="AX258" s="14" t="s">
        <v>78</v>
      </c>
      <c r="AY258" s="170" t="s">
        <v>169</v>
      </c>
    </row>
    <row r="259" spans="1:65" s="13" customFormat="1">
      <c r="B259" s="160"/>
      <c r="D259" s="161" t="s">
        <v>178</v>
      </c>
      <c r="E259" s="162" t="s">
        <v>1</v>
      </c>
      <c r="F259" s="163" t="s">
        <v>290</v>
      </c>
      <c r="H259" s="164">
        <v>0.47499999999999998</v>
      </c>
      <c r="I259" s="165"/>
      <c r="L259" s="160"/>
      <c r="M259" s="166"/>
      <c r="N259" s="167"/>
      <c r="O259" s="167"/>
      <c r="P259" s="167"/>
      <c r="Q259" s="167"/>
      <c r="R259" s="167"/>
      <c r="S259" s="167"/>
      <c r="T259" s="168"/>
      <c r="AT259" s="162" t="s">
        <v>178</v>
      </c>
      <c r="AU259" s="162" t="s">
        <v>176</v>
      </c>
      <c r="AV259" s="13" t="s">
        <v>176</v>
      </c>
      <c r="AW259" s="13" t="s">
        <v>33</v>
      </c>
      <c r="AX259" s="13" t="s">
        <v>78</v>
      </c>
      <c r="AY259" s="162" t="s">
        <v>169</v>
      </c>
    </row>
    <row r="260" spans="1:65" s="13" customFormat="1">
      <c r="B260" s="160"/>
      <c r="D260" s="161" t="s">
        <v>178</v>
      </c>
      <c r="E260" s="162" t="s">
        <v>1</v>
      </c>
      <c r="F260" s="163" t="s">
        <v>291</v>
      </c>
      <c r="H260" s="164">
        <v>2.375</v>
      </c>
      <c r="I260" s="165"/>
      <c r="L260" s="160"/>
      <c r="M260" s="166"/>
      <c r="N260" s="167"/>
      <c r="O260" s="167"/>
      <c r="P260" s="167"/>
      <c r="Q260" s="167"/>
      <c r="R260" s="167"/>
      <c r="S260" s="167"/>
      <c r="T260" s="168"/>
      <c r="AT260" s="162" t="s">
        <v>178</v>
      </c>
      <c r="AU260" s="162" t="s">
        <v>176</v>
      </c>
      <c r="AV260" s="13" t="s">
        <v>176</v>
      </c>
      <c r="AW260" s="13" t="s">
        <v>33</v>
      </c>
      <c r="AX260" s="13" t="s">
        <v>78</v>
      </c>
      <c r="AY260" s="162" t="s">
        <v>169</v>
      </c>
    </row>
    <row r="261" spans="1:65" s="13" customFormat="1">
      <c r="B261" s="160"/>
      <c r="D261" s="161" t="s">
        <v>178</v>
      </c>
      <c r="E261" s="162" t="s">
        <v>1</v>
      </c>
      <c r="F261" s="163" t="s">
        <v>292</v>
      </c>
      <c r="H261" s="164">
        <v>0.34200000000000003</v>
      </c>
      <c r="I261" s="165"/>
      <c r="L261" s="160"/>
      <c r="M261" s="166"/>
      <c r="N261" s="167"/>
      <c r="O261" s="167"/>
      <c r="P261" s="167"/>
      <c r="Q261" s="167"/>
      <c r="R261" s="167"/>
      <c r="S261" s="167"/>
      <c r="T261" s="168"/>
      <c r="AT261" s="162" t="s">
        <v>178</v>
      </c>
      <c r="AU261" s="162" t="s">
        <v>176</v>
      </c>
      <c r="AV261" s="13" t="s">
        <v>176</v>
      </c>
      <c r="AW261" s="13" t="s">
        <v>33</v>
      </c>
      <c r="AX261" s="13" t="s">
        <v>78</v>
      </c>
      <c r="AY261" s="162" t="s">
        <v>169</v>
      </c>
    </row>
    <row r="262" spans="1:65" s="14" customFormat="1">
      <c r="B262" s="169"/>
      <c r="D262" s="161" t="s">
        <v>178</v>
      </c>
      <c r="E262" s="170" t="s">
        <v>1</v>
      </c>
      <c r="F262" s="171" t="s">
        <v>293</v>
      </c>
      <c r="H262" s="170" t="s">
        <v>1</v>
      </c>
      <c r="I262" s="172"/>
      <c r="L262" s="169"/>
      <c r="M262" s="173"/>
      <c r="N262" s="174"/>
      <c r="O262" s="174"/>
      <c r="P262" s="174"/>
      <c r="Q262" s="174"/>
      <c r="R262" s="174"/>
      <c r="S262" s="174"/>
      <c r="T262" s="175"/>
      <c r="AT262" s="170" t="s">
        <v>178</v>
      </c>
      <c r="AU262" s="170" t="s">
        <v>176</v>
      </c>
      <c r="AV262" s="14" t="s">
        <v>86</v>
      </c>
      <c r="AW262" s="14" t="s">
        <v>33</v>
      </c>
      <c r="AX262" s="14" t="s">
        <v>78</v>
      </c>
      <c r="AY262" s="170" t="s">
        <v>169</v>
      </c>
    </row>
    <row r="263" spans="1:65" s="13" customFormat="1">
      <c r="B263" s="160"/>
      <c r="D263" s="161" t="s">
        <v>178</v>
      </c>
      <c r="E263" s="162" t="s">
        <v>1</v>
      </c>
      <c r="F263" s="163" t="s">
        <v>294</v>
      </c>
      <c r="H263" s="164">
        <v>0.71299999999999997</v>
      </c>
      <c r="I263" s="165"/>
      <c r="L263" s="160"/>
      <c r="M263" s="166"/>
      <c r="N263" s="167"/>
      <c r="O263" s="167"/>
      <c r="P263" s="167"/>
      <c r="Q263" s="167"/>
      <c r="R263" s="167"/>
      <c r="S263" s="167"/>
      <c r="T263" s="168"/>
      <c r="AT263" s="162" t="s">
        <v>178</v>
      </c>
      <c r="AU263" s="162" t="s">
        <v>176</v>
      </c>
      <c r="AV263" s="13" t="s">
        <v>176</v>
      </c>
      <c r="AW263" s="13" t="s">
        <v>33</v>
      </c>
      <c r="AX263" s="13" t="s">
        <v>78</v>
      </c>
      <c r="AY263" s="162" t="s">
        <v>169</v>
      </c>
    </row>
    <row r="264" spans="1:65" s="16" customFormat="1">
      <c r="B264" s="184"/>
      <c r="D264" s="161" t="s">
        <v>178</v>
      </c>
      <c r="E264" s="185" t="s">
        <v>1</v>
      </c>
      <c r="F264" s="186" t="s">
        <v>201</v>
      </c>
      <c r="H264" s="187">
        <v>3.9050000000000002</v>
      </c>
      <c r="I264" s="188"/>
      <c r="L264" s="184"/>
      <c r="M264" s="189"/>
      <c r="N264" s="190"/>
      <c r="O264" s="190"/>
      <c r="P264" s="190"/>
      <c r="Q264" s="190"/>
      <c r="R264" s="190"/>
      <c r="S264" s="190"/>
      <c r="T264" s="191"/>
      <c r="AT264" s="185" t="s">
        <v>178</v>
      </c>
      <c r="AU264" s="185" t="s">
        <v>176</v>
      </c>
      <c r="AV264" s="16" t="s">
        <v>187</v>
      </c>
      <c r="AW264" s="16" t="s">
        <v>33</v>
      </c>
      <c r="AX264" s="16" t="s">
        <v>78</v>
      </c>
      <c r="AY264" s="185" t="s">
        <v>169</v>
      </c>
    </row>
    <row r="265" spans="1:65" s="15" customFormat="1">
      <c r="B265" s="176"/>
      <c r="D265" s="161" t="s">
        <v>178</v>
      </c>
      <c r="E265" s="177" t="s">
        <v>1</v>
      </c>
      <c r="F265" s="178" t="s">
        <v>186</v>
      </c>
      <c r="H265" s="179">
        <v>12.462</v>
      </c>
      <c r="I265" s="180"/>
      <c r="L265" s="176"/>
      <c r="M265" s="181"/>
      <c r="N265" s="182"/>
      <c r="O265" s="182"/>
      <c r="P265" s="182"/>
      <c r="Q265" s="182"/>
      <c r="R265" s="182"/>
      <c r="S265" s="182"/>
      <c r="T265" s="183"/>
      <c r="AT265" s="177" t="s">
        <v>178</v>
      </c>
      <c r="AU265" s="177" t="s">
        <v>176</v>
      </c>
      <c r="AV265" s="15" t="s">
        <v>175</v>
      </c>
      <c r="AW265" s="15" t="s">
        <v>33</v>
      </c>
      <c r="AX265" s="15" t="s">
        <v>86</v>
      </c>
      <c r="AY265" s="177" t="s">
        <v>169</v>
      </c>
    </row>
    <row r="266" spans="1:65" s="2" customFormat="1" ht="14.4" customHeight="1">
      <c r="A266" s="33"/>
      <c r="B266" s="145"/>
      <c r="C266" s="146" t="s">
        <v>295</v>
      </c>
      <c r="D266" s="146" t="s">
        <v>171</v>
      </c>
      <c r="E266" s="147" t="s">
        <v>296</v>
      </c>
      <c r="F266" s="148" t="s">
        <v>297</v>
      </c>
      <c r="G266" s="149" t="s">
        <v>181</v>
      </c>
      <c r="H266" s="150">
        <v>12.462</v>
      </c>
      <c r="I266" s="151"/>
      <c r="J266" s="150">
        <f>ROUND(I266*H266,3)</f>
        <v>0</v>
      </c>
      <c r="K266" s="152"/>
      <c r="L266" s="34"/>
      <c r="M266" s="153" t="s">
        <v>1</v>
      </c>
      <c r="N266" s="154" t="s">
        <v>44</v>
      </c>
      <c r="O266" s="59"/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7" t="s">
        <v>175</v>
      </c>
      <c r="AT266" s="157" t="s">
        <v>171</v>
      </c>
      <c r="AU266" s="157" t="s">
        <v>176</v>
      </c>
      <c r="AY266" s="18" t="s">
        <v>169</v>
      </c>
      <c r="BE266" s="158">
        <f>IF(N266="základná",J266,0)</f>
        <v>0</v>
      </c>
      <c r="BF266" s="158">
        <f>IF(N266="znížená",J266,0)</f>
        <v>0</v>
      </c>
      <c r="BG266" s="158">
        <f>IF(N266="zákl. prenesená",J266,0)</f>
        <v>0</v>
      </c>
      <c r="BH266" s="158">
        <f>IF(N266="zníž. prenesená",J266,0)</f>
        <v>0</v>
      </c>
      <c r="BI266" s="158">
        <f>IF(N266="nulová",J266,0)</f>
        <v>0</v>
      </c>
      <c r="BJ266" s="18" t="s">
        <v>176</v>
      </c>
      <c r="BK266" s="159">
        <f>ROUND(I266*H266,3)</f>
        <v>0</v>
      </c>
      <c r="BL266" s="18" t="s">
        <v>175</v>
      </c>
      <c r="BM266" s="157" t="s">
        <v>298</v>
      </c>
    </row>
    <row r="267" spans="1:65" s="2" customFormat="1" ht="37.75" customHeight="1">
      <c r="A267" s="33"/>
      <c r="B267" s="145"/>
      <c r="C267" s="146" t="s">
        <v>299</v>
      </c>
      <c r="D267" s="146" t="s">
        <v>171</v>
      </c>
      <c r="E267" s="147" t="s">
        <v>300</v>
      </c>
      <c r="F267" s="148" t="s">
        <v>301</v>
      </c>
      <c r="G267" s="149" t="s">
        <v>181</v>
      </c>
      <c r="H267" s="150">
        <v>984.61</v>
      </c>
      <c r="I267" s="151"/>
      <c r="J267" s="150">
        <f>ROUND(I267*H267,3)</f>
        <v>0</v>
      </c>
      <c r="K267" s="152"/>
      <c r="L267" s="34"/>
      <c r="M267" s="153" t="s">
        <v>1</v>
      </c>
      <c r="N267" s="154" t="s">
        <v>44</v>
      </c>
      <c r="O267" s="59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175</v>
      </c>
      <c r="AT267" s="157" t="s">
        <v>171</v>
      </c>
      <c r="AU267" s="157" t="s">
        <v>176</v>
      </c>
      <c r="AY267" s="18" t="s">
        <v>169</v>
      </c>
      <c r="BE267" s="158">
        <f>IF(N267="základná",J267,0)</f>
        <v>0</v>
      </c>
      <c r="BF267" s="158">
        <f>IF(N267="znížená",J267,0)</f>
        <v>0</v>
      </c>
      <c r="BG267" s="158">
        <f>IF(N267="zákl. prenesená",J267,0)</f>
        <v>0</v>
      </c>
      <c r="BH267" s="158">
        <f>IF(N267="zníž. prenesená",J267,0)</f>
        <v>0</v>
      </c>
      <c r="BI267" s="158">
        <f>IF(N267="nulová",J267,0)</f>
        <v>0</v>
      </c>
      <c r="BJ267" s="18" t="s">
        <v>176</v>
      </c>
      <c r="BK267" s="159">
        <f>ROUND(I267*H267,3)</f>
        <v>0</v>
      </c>
      <c r="BL267" s="18" t="s">
        <v>175</v>
      </c>
      <c r="BM267" s="157" t="s">
        <v>302</v>
      </c>
    </row>
    <row r="268" spans="1:65" s="13" customFormat="1">
      <c r="B268" s="160"/>
      <c r="D268" s="161" t="s">
        <v>178</v>
      </c>
      <c r="E268" s="162" t="s">
        <v>1</v>
      </c>
      <c r="F268" s="163" t="s">
        <v>303</v>
      </c>
      <c r="H268" s="164">
        <v>40.180999999999997</v>
      </c>
      <c r="I268" s="165"/>
      <c r="L268" s="160"/>
      <c r="M268" s="166"/>
      <c r="N268" s="167"/>
      <c r="O268" s="167"/>
      <c r="P268" s="167"/>
      <c r="Q268" s="167"/>
      <c r="R268" s="167"/>
      <c r="S268" s="167"/>
      <c r="T268" s="168"/>
      <c r="AT268" s="162" t="s">
        <v>178</v>
      </c>
      <c r="AU268" s="162" t="s">
        <v>176</v>
      </c>
      <c r="AV268" s="13" t="s">
        <v>176</v>
      </c>
      <c r="AW268" s="13" t="s">
        <v>33</v>
      </c>
      <c r="AX268" s="13" t="s">
        <v>78</v>
      </c>
      <c r="AY268" s="162" t="s">
        <v>169</v>
      </c>
    </row>
    <row r="269" spans="1:65" s="13" customFormat="1">
      <c r="B269" s="160"/>
      <c r="D269" s="161" t="s">
        <v>178</v>
      </c>
      <c r="E269" s="162" t="s">
        <v>1</v>
      </c>
      <c r="F269" s="163" t="s">
        <v>304</v>
      </c>
      <c r="H269" s="164">
        <v>877.798</v>
      </c>
      <c r="I269" s="165"/>
      <c r="L269" s="160"/>
      <c r="M269" s="166"/>
      <c r="N269" s="167"/>
      <c r="O269" s="167"/>
      <c r="P269" s="167"/>
      <c r="Q269" s="167"/>
      <c r="R269" s="167"/>
      <c r="S269" s="167"/>
      <c r="T269" s="168"/>
      <c r="AT269" s="162" t="s">
        <v>178</v>
      </c>
      <c r="AU269" s="162" t="s">
        <v>176</v>
      </c>
      <c r="AV269" s="13" t="s">
        <v>176</v>
      </c>
      <c r="AW269" s="13" t="s">
        <v>33</v>
      </c>
      <c r="AX269" s="13" t="s">
        <v>78</v>
      </c>
      <c r="AY269" s="162" t="s">
        <v>169</v>
      </c>
    </row>
    <row r="270" spans="1:65" s="13" customFormat="1">
      <c r="B270" s="160"/>
      <c r="D270" s="161" t="s">
        <v>178</v>
      </c>
      <c r="E270" s="162" t="s">
        <v>1</v>
      </c>
      <c r="F270" s="163" t="s">
        <v>305</v>
      </c>
      <c r="H270" s="164">
        <v>249.02600000000001</v>
      </c>
      <c r="I270" s="165"/>
      <c r="L270" s="160"/>
      <c r="M270" s="166"/>
      <c r="N270" s="167"/>
      <c r="O270" s="167"/>
      <c r="P270" s="167"/>
      <c r="Q270" s="167"/>
      <c r="R270" s="167"/>
      <c r="S270" s="167"/>
      <c r="T270" s="168"/>
      <c r="AT270" s="162" t="s">
        <v>178</v>
      </c>
      <c r="AU270" s="162" t="s">
        <v>176</v>
      </c>
      <c r="AV270" s="13" t="s">
        <v>176</v>
      </c>
      <c r="AW270" s="13" t="s">
        <v>33</v>
      </c>
      <c r="AX270" s="13" t="s">
        <v>78</v>
      </c>
      <c r="AY270" s="162" t="s">
        <v>169</v>
      </c>
    </row>
    <row r="271" spans="1:65" s="13" customFormat="1">
      <c r="B271" s="160"/>
      <c r="D271" s="161" t="s">
        <v>178</v>
      </c>
      <c r="E271" s="162" t="s">
        <v>1</v>
      </c>
      <c r="F271" s="163" t="s">
        <v>306</v>
      </c>
      <c r="H271" s="164">
        <v>12.462</v>
      </c>
      <c r="I271" s="165"/>
      <c r="L271" s="160"/>
      <c r="M271" s="166"/>
      <c r="N271" s="167"/>
      <c r="O271" s="167"/>
      <c r="P271" s="167"/>
      <c r="Q271" s="167"/>
      <c r="R271" s="167"/>
      <c r="S271" s="167"/>
      <c r="T271" s="168"/>
      <c r="AT271" s="162" t="s">
        <v>178</v>
      </c>
      <c r="AU271" s="162" t="s">
        <v>176</v>
      </c>
      <c r="AV271" s="13" t="s">
        <v>176</v>
      </c>
      <c r="AW271" s="13" t="s">
        <v>33</v>
      </c>
      <c r="AX271" s="13" t="s">
        <v>78</v>
      </c>
      <c r="AY271" s="162" t="s">
        <v>169</v>
      </c>
    </row>
    <row r="272" spans="1:65" s="13" customFormat="1">
      <c r="B272" s="160"/>
      <c r="D272" s="161" t="s">
        <v>178</v>
      </c>
      <c r="E272" s="162" t="s">
        <v>1</v>
      </c>
      <c r="F272" s="163" t="s">
        <v>307</v>
      </c>
      <c r="H272" s="164">
        <v>-194.857</v>
      </c>
      <c r="I272" s="165"/>
      <c r="L272" s="160"/>
      <c r="M272" s="166"/>
      <c r="N272" s="167"/>
      <c r="O272" s="167"/>
      <c r="P272" s="167"/>
      <c r="Q272" s="167"/>
      <c r="R272" s="167"/>
      <c r="S272" s="167"/>
      <c r="T272" s="168"/>
      <c r="AT272" s="162" t="s">
        <v>178</v>
      </c>
      <c r="AU272" s="162" t="s">
        <v>176</v>
      </c>
      <c r="AV272" s="13" t="s">
        <v>176</v>
      </c>
      <c r="AW272" s="13" t="s">
        <v>33</v>
      </c>
      <c r="AX272" s="13" t="s">
        <v>78</v>
      </c>
      <c r="AY272" s="162" t="s">
        <v>169</v>
      </c>
    </row>
    <row r="273" spans="1:65" s="15" customFormat="1">
      <c r="B273" s="176"/>
      <c r="D273" s="161" t="s">
        <v>178</v>
      </c>
      <c r="E273" s="177" t="s">
        <v>1</v>
      </c>
      <c r="F273" s="178" t="s">
        <v>186</v>
      </c>
      <c r="H273" s="179">
        <v>984.61000000000013</v>
      </c>
      <c r="I273" s="180"/>
      <c r="L273" s="176"/>
      <c r="M273" s="181"/>
      <c r="N273" s="182"/>
      <c r="O273" s="182"/>
      <c r="P273" s="182"/>
      <c r="Q273" s="182"/>
      <c r="R273" s="182"/>
      <c r="S273" s="182"/>
      <c r="T273" s="183"/>
      <c r="AT273" s="177" t="s">
        <v>178</v>
      </c>
      <c r="AU273" s="177" t="s">
        <v>176</v>
      </c>
      <c r="AV273" s="15" t="s">
        <v>175</v>
      </c>
      <c r="AW273" s="15" t="s">
        <v>33</v>
      </c>
      <c r="AX273" s="15" t="s">
        <v>86</v>
      </c>
      <c r="AY273" s="177" t="s">
        <v>169</v>
      </c>
    </row>
    <row r="274" spans="1:65" s="2" customFormat="1" ht="37.75" customHeight="1">
      <c r="A274" s="33"/>
      <c r="B274" s="145"/>
      <c r="C274" s="146" t="s">
        <v>308</v>
      </c>
      <c r="D274" s="146" t="s">
        <v>171</v>
      </c>
      <c r="E274" s="147" t="s">
        <v>309</v>
      </c>
      <c r="F274" s="148" t="s">
        <v>310</v>
      </c>
      <c r="G274" s="149" t="s">
        <v>181</v>
      </c>
      <c r="H274" s="150">
        <v>7876.88</v>
      </c>
      <c r="I274" s="151"/>
      <c r="J274" s="150">
        <f>ROUND(I274*H274,3)</f>
        <v>0</v>
      </c>
      <c r="K274" s="152"/>
      <c r="L274" s="34"/>
      <c r="M274" s="153" t="s">
        <v>1</v>
      </c>
      <c r="N274" s="154" t="s">
        <v>44</v>
      </c>
      <c r="O274" s="59"/>
      <c r="P274" s="155">
        <f>O274*H274</f>
        <v>0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7" t="s">
        <v>175</v>
      </c>
      <c r="AT274" s="157" t="s">
        <v>171</v>
      </c>
      <c r="AU274" s="157" t="s">
        <v>176</v>
      </c>
      <c r="AY274" s="18" t="s">
        <v>169</v>
      </c>
      <c r="BE274" s="158">
        <f>IF(N274="základná",J274,0)</f>
        <v>0</v>
      </c>
      <c r="BF274" s="158">
        <f>IF(N274="znížená",J274,0)</f>
        <v>0</v>
      </c>
      <c r="BG274" s="158">
        <f>IF(N274="zákl. prenesená",J274,0)</f>
        <v>0</v>
      </c>
      <c r="BH274" s="158">
        <f>IF(N274="zníž. prenesená",J274,0)</f>
        <v>0</v>
      </c>
      <c r="BI274" s="158">
        <f>IF(N274="nulová",J274,0)</f>
        <v>0</v>
      </c>
      <c r="BJ274" s="18" t="s">
        <v>176</v>
      </c>
      <c r="BK274" s="159">
        <f>ROUND(I274*H274,3)</f>
        <v>0</v>
      </c>
      <c r="BL274" s="18" t="s">
        <v>175</v>
      </c>
      <c r="BM274" s="157" t="s">
        <v>311</v>
      </c>
    </row>
    <row r="275" spans="1:65" s="14" customFormat="1">
      <c r="B275" s="169"/>
      <c r="D275" s="161" t="s">
        <v>178</v>
      </c>
      <c r="E275" s="170" t="s">
        <v>1</v>
      </c>
      <c r="F275" s="171" t="s">
        <v>312</v>
      </c>
      <c r="H275" s="170" t="s">
        <v>1</v>
      </c>
      <c r="I275" s="172"/>
      <c r="L275" s="169"/>
      <c r="M275" s="173"/>
      <c r="N275" s="174"/>
      <c r="O275" s="174"/>
      <c r="P275" s="174"/>
      <c r="Q275" s="174"/>
      <c r="R275" s="174"/>
      <c r="S275" s="174"/>
      <c r="T275" s="175"/>
      <c r="AT275" s="170" t="s">
        <v>178</v>
      </c>
      <c r="AU275" s="170" t="s">
        <v>176</v>
      </c>
      <c r="AV275" s="14" t="s">
        <v>86</v>
      </c>
      <c r="AW275" s="14" t="s">
        <v>33</v>
      </c>
      <c r="AX275" s="14" t="s">
        <v>78</v>
      </c>
      <c r="AY275" s="170" t="s">
        <v>169</v>
      </c>
    </row>
    <row r="276" spans="1:65" s="13" customFormat="1">
      <c r="B276" s="160"/>
      <c r="D276" s="161" t="s">
        <v>178</v>
      </c>
      <c r="E276" s="162" t="s">
        <v>1</v>
      </c>
      <c r="F276" s="163" t="s">
        <v>313</v>
      </c>
      <c r="H276" s="164">
        <v>7876.88</v>
      </c>
      <c r="I276" s="165"/>
      <c r="L276" s="160"/>
      <c r="M276" s="166"/>
      <c r="N276" s="167"/>
      <c r="O276" s="167"/>
      <c r="P276" s="167"/>
      <c r="Q276" s="167"/>
      <c r="R276" s="167"/>
      <c r="S276" s="167"/>
      <c r="T276" s="168"/>
      <c r="AT276" s="162" t="s">
        <v>178</v>
      </c>
      <c r="AU276" s="162" t="s">
        <v>176</v>
      </c>
      <c r="AV276" s="13" t="s">
        <v>176</v>
      </c>
      <c r="AW276" s="13" t="s">
        <v>33</v>
      </c>
      <c r="AX276" s="13" t="s">
        <v>86</v>
      </c>
      <c r="AY276" s="162" t="s">
        <v>169</v>
      </c>
    </row>
    <row r="277" spans="1:65" s="2" customFormat="1" ht="24.15" customHeight="1">
      <c r="A277" s="33"/>
      <c r="B277" s="145"/>
      <c r="C277" s="146" t="s">
        <v>314</v>
      </c>
      <c r="D277" s="146" t="s">
        <v>171</v>
      </c>
      <c r="E277" s="147" t="s">
        <v>315</v>
      </c>
      <c r="F277" s="148" t="s">
        <v>316</v>
      </c>
      <c r="G277" s="149" t="s">
        <v>317</v>
      </c>
      <c r="H277" s="150">
        <v>1476.915</v>
      </c>
      <c r="I277" s="151"/>
      <c r="J277" s="150">
        <f>ROUND(I277*H277,3)</f>
        <v>0</v>
      </c>
      <c r="K277" s="152"/>
      <c r="L277" s="34"/>
      <c r="M277" s="153" t="s">
        <v>1</v>
      </c>
      <c r="N277" s="154" t="s">
        <v>44</v>
      </c>
      <c r="O277" s="59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7" t="s">
        <v>175</v>
      </c>
      <c r="AT277" s="157" t="s">
        <v>171</v>
      </c>
      <c r="AU277" s="157" t="s">
        <v>176</v>
      </c>
      <c r="AY277" s="18" t="s">
        <v>169</v>
      </c>
      <c r="BE277" s="158">
        <f>IF(N277="základná",J277,0)</f>
        <v>0</v>
      </c>
      <c r="BF277" s="158">
        <f>IF(N277="znížená",J277,0)</f>
        <v>0</v>
      </c>
      <c r="BG277" s="158">
        <f>IF(N277="zákl. prenesená",J277,0)</f>
        <v>0</v>
      </c>
      <c r="BH277" s="158">
        <f>IF(N277="zníž. prenesená",J277,0)</f>
        <v>0</v>
      </c>
      <c r="BI277" s="158">
        <f>IF(N277="nulová",J277,0)</f>
        <v>0</v>
      </c>
      <c r="BJ277" s="18" t="s">
        <v>176</v>
      </c>
      <c r="BK277" s="159">
        <f>ROUND(I277*H277,3)</f>
        <v>0</v>
      </c>
      <c r="BL277" s="18" t="s">
        <v>175</v>
      </c>
      <c r="BM277" s="157" t="s">
        <v>318</v>
      </c>
    </row>
    <row r="278" spans="1:65" s="13" customFormat="1">
      <c r="B278" s="160"/>
      <c r="D278" s="161" t="s">
        <v>178</v>
      </c>
      <c r="E278" s="162" t="s">
        <v>1</v>
      </c>
      <c r="F278" s="163" t="s">
        <v>319</v>
      </c>
      <c r="H278" s="164">
        <v>1476.915</v>
      </c>
      <c r="I278" s="165"/>
      <c r="L278" s="160"/>
      <c r="M278" s="166"/>
      <c r="N278" s="167"/>
      <c r="O278" s="167"/>
      <c r="P278" s="167"/>
      <c r="Q278" s="167"/>
      <c r="R278" s="167"/>
      <c r="S278" s="167"/>
      <c r="T278" s="168"/>
      <c r="AT278" s="162" t="s">
        <v>178</v>
      </c>
      <c r="AU278" s="162" t="s">
        <v>176</v>
      </c>
      <c r="AV278" s="13" t="s">
        <v>176</v>
      </c>
      <c r="AW278" s="13" t="s">
        <v>33</v>
      </c>
      <c r="AX278" s="13" t="s">
        <v>86</v>
      </c>
      <c r="AY278" s="162" t="s">
        <v>169</v>
      </c>
    </row>
    <row r="279" spans="1:65" s="2" customFormat="1" ht="24.15" customHeight="1">
      <c r="A279" s="33"/>
      <c r="B279" s="145"/>
      <c r="C279" s="146" t="s">
        <v>320</v>
      </c>
      <c r="D279" s="146" t="s">
        <v>171</v>
      </c>
      <c r="E279" s="147" t="s">
        <v>321</v>
      </c>
      <c r="F279" s="148" t="s">
        <v>322</v>
      </c>
      <c r="G279" s="149" t="s">
        <v>181</v>
      </c>
      <c r="H279" s="150">
        <v>194.857</v>
      </c>
      <c r="I279" s="151"/>
      <c r="J279" s="150">
        <f>ROUND(I279*H279,3)</f>
        <v>0</v>
      </c>
      <c r="K279" s="152"/>
      <c r="L279" s="34"/>
      <c r="M279" s="153" t="s">
        <v>1</v>
      </c>
      <c r="N279" s="154" t="s">
        <v>44</v>
      </c>
      <c r="O279" s="59"/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7" t="s">
        <v>175</v>
      </c>
      <c r="AT279" s="157" t="s">
        <v>171</v>
      </c>
      <c r="AU279" s="157" t="s">
        <v>176</v>
      </c>
      <c r="AY279" s="18" t="s">
        <v>169</v>
      </c>
      <c r="BE279" s="158">
        <f>IF(N279="základná",J279,0)</f>
        <v>0</v>
      </c>
      <c r="BF279" s="158">
        <f>IF(N279="znížená",J279,0)</f>
        <v>0</v>
      </c>
      <c r="BG279" s="158">
        <f>IF(N279="zákl. prenesená",J279,0)</f>
        <v>0</v>
      </c>
      <c r="BH279" s="158">
        <f>IF(N279="zníž. prenesená",J279,0)</f>
        <v>0</v>
      </c>
      <c r="BI279" s="158">
        <f>IF(N279="nulová",J279,0)</f>
        <v>0</v>
      </c>
      <c r="BJ279" s="18" t="s">
        <v>176</v>
      </c>
      <c r="BK279" s="159">
        <f>ROUND(I279*H279,3)</f>
        <v>0</v>
      </c>
      <c r="BL279" s="18" t="s">
        <v>175</v>
      </c>
      <c r="BM279" s="157" t="s">
        <v>323</v>
      </c>
    </row>
    <row r="280" spans="1:65" s="13" customFormat="1" ht="30">
      <c r="B280" s="160"/>
      <c r="D280" s="161" t="s">
        <v>178</v>
      </c>
      <c r="E280" s="162" t="s">
        <v>1</v>
      </c>
      <c r="F280" s="163" t="s">
        <v>324</v>
      </c>
      <c r="H280" s="164">
        <v>194.857</v>
      </c>
      <c r="I280" s="165"/>
      <c r="L280" s="160"/>
      <c r="M280" s="166"/>
      <c r="N280" s="167"/>
      <c r="O280" s="167"/>
      <c r="P280" s="167"/>
      <c r="Q280" s="167"/>
      <c r="R280" s="167"/>
      <c r="S280" s="167"/>
      <c r="T280" s="168"/>
      <c r="AT280" s="162" t="s">
        <v>178</v>
      </c>
      <c r="AU280" s="162" t="s">
        <v>176</v>
      </c>
      <c r="AV280" s="13" t="s">
        <v>176</v>
      </c>
      <c r="AW280" s="13" t="s">
        <v>33</v>
      </c>
      <c r="AX280" s="13" t="s">
        <v>86</v>
      </c>
      <c r="AY280" s="162" t="s">
        <v>169</v>
      </c>
    </row>
    <row r="281" spans="1:65" s="2" customFormat="1" ht="14.4" customHeight="1">
      <c r="A281" s="33"/>
      <c r="B281" s="145"/>
      <c r="C281" s="146" t="s">
        <v>325</v>
      </c>
      <c r="D281" s="146" t="s">
        <v>171</v>
      </c>
      <c r="E281" s="147" t="s">
        <v>326</v>
      </c>
      <c r="F281" s="148" t="s">
        <v>327</v>
      </c>
      <c r="G281" s="149" t="s">
        <v>328</v>
      </c>
      <c r="H281" s="150">
        <v>501.55</v>
      </c>
      <c r="I281" s="151"/>
      <c r="J281" s="150">
        <f>ROUND(I281*H281,3)</f>
        <v>0</v>
      </c>
      <c r="K281" s="152"/>
      <c r="L281" s="34"/>
      <c r="M281" s="153" t="s">
        <v>1</v>
      </c>
      <c r="N281" s="154" t="s">
        <v>44</v>
      </c>
      <c r="O281" s="59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175</v>
      </c>
      <c r="AT281" s="157" t="s">
        <v>171</v>
      </c>
      <c r="AU281" s="157" t="s">
        <v>176</v>
      </c>
      <c r="AY281" s="18" t="s">
        <v>169</v>
      </c>
      <c r="BE281" s="158">
        <f>IF(N281="základná",J281,0)</f>
        <v>0</v>
      </c>
      <c r="BF281" s="158">
        <f>IF(N281="znížená",J281,0)</f>
        <v>0</v>
      </c>
      <c r="BG281" s="158">
        <f>IF(N281="zákl. prenesená",J281,0)</f>
        <v>0</v>
      </c>
      <c r="BH281" s="158">
        <f>IF(N281="zníž. prenesená",J281,0)</f>
        <v>0</v>
      </c>
      <c r="BI281" s="158">
        <f>IF(N281="nulová",J281,0)</f>
        <v>0</v>
      </c>
      <c r="BJ281" s="18" t="s">
        <v>176</v>
      </c>
      <c r="BK281" s="159">
        <f>ROUND(I281*H281,3)</f>
        <v>0</v>
      </c>
      <c r="BL281" s="18" t="s">
        <v>175</v>
      </c>
      <c r="BM281" s="157" t="s">
        <v>329</v>
      </c>
    </row>
    <row r="282" spans="1:65" s="14" customFormat="1">
      <c r="B282" s="169"/>
      <c r="D282" s="161" t="s">
        <v>178</v>
      </c>
      <c r="E282" s="170" t="s">
        <v>1</v>
      </c>
      <c r="F282" s="171" t="s">
        <v>330</v>
      </c>
      <c r="H282" s="170" t="s">
        <v>1</v>
      </c>
      <c r="I282" s="172"/>
      <c r="L282" s="169"/>
      <c r="M282" s="173"/>
      <c r="N282" s="174"/>
      <c r="O282" s="174"/>
      <c r="P282" s="174"/>
      <c r="Q282" s="174"/>
      <c r="R282" s="174"/>
      <c r="S282" s="174"/>
      <c r="T282" s="175"/>
      <c r="AT282" s="170" t="s">
        <v>178</v>
      </c>
      <c r="AU282" s="170" t="s">
        <v>176</v>
      </c>
      <c r="AV282" s="14" t="s">
        <v>86</v>
      </c>
      <c r="AW282" s="14" t="s">
        <v>33</v>
      </c>
      <c r="AX282" s="14" t="s">
        <v>78</v>
      </c>
      <c r="AY282" s="170" t="s">
        <v>169</v>
      </c>
    </row>
    <row r="283" spans="1:65" s="13" customFormat="1">
      <c r="B283" s="160"/>
      <c r="D283" s="161" t="s">
        <v>178</v>
      </c>
      <c r="E283" s="162" t="s">
        <v>1</v>
      </c>
      <c r="F283" s="163" t="s">
        <v>331</v>
      </c>
      <c r="H283" s="164">
        <v>176.64</v>
      </c>
      <c r="I283" s="165"/>
      <c r="L283" s="160"/>
      <c r="M283" s="166"/>
      <c r="N283" s="167"/>
      <c r="O283" s="167"/>
      <c r="P283" s="167"/>
      <c r="Q283" s="167"/>
      <c r="R283" s="167"/>
      <c r="S283" s="167"/>
      <c r="T283" s="168"/>
      <c r="AT283" s="162" t="s">
        <v>178</v>
      </c>
      <c r="AU283" s="162" t="s">
        <v>176</v>
      </c>
      <c r="AV283" s="13" t="s">
        <v>176</v>
      </c>
      <c r="AW283" s="13" t="s">
        <v>33</v>
      </c>
      <c r="AX283" s="13" t="s">
        <v>78</v>
      </c>
      <c r="AY283" s="162" t="s">
        <v>169</v>
      </c>
    </row>
    <row r="284" spans="1:65" s="13" customFormat="1">
      <c r="B284" s="160"/>
      <c r="D284" s="161" t="s">
        <v>178</v>
      </c>
      <c r="E284" s="162" t="s">
        <v>1</v>
      </c>
      <c r="F284" s="163" t="s">
        <v>332</v>
      </c>
      <c r="H284" s="164">
        <v>135.57499999999999</v>
      </c>
      <c r="I284" s="165"/>
      <c r="L284" s="160"/>
      <c r="M284" s="166"/>
      <c r="N284" s="167"/>
      <c r="O284" s="167"/>
      <c r="P284" s="167"/>
      <c r="Q284" s="167"/>
      <c r="R284" s="167"/>
      <c r="S284" s="167"/>
      <c r="T284" s="168"/>
      <c r="AT284" s="162" t="s">
        <v>178</v>
      </c>
      <c r="AU284" s="162" t="s">
        <v>176</v>
      </c>
      <c r="AV284" s="13" t="s">
        <v>176</v>
      </c>
      <c r="AW284" s="13" t="s">
        <v>33</v>
      </c>
      <c r="AX284" s="13" t="s">
        <v>78</v>
      </c>
      <c r="AY284" s="162" t="s">
        <v>169</v>
      </c>
    </row>
    <row r="285" spans="1:65" s="13" customFormat="1">
      <c r="B285" s="160"/>
      <c r="D285" s="161" t="s">
        <v>178</v>
      </c>
      <c r="E285" s="162" t="s">
        <v>1</v>
      </c>
      <c r="F285" s="163" t="s">
        <v>333</v>
      </c>
      <c r="H285" s="164">
        <v>39.375</v>
      </c>
      <c r="I285" s="165"/>
      <c r="L285" s="160"/>
      <c r="M285" s="166"/>
      <c r="N285" s="167"/>
      <c r="O285" s="167"/>
      <c r="P285" s="167"/>
      <c r="Q285" s="167"/>
      <c r="R285" s="167"/>
      <c r="S285" s="167"/>
      <c r="T285" s="168"/>
      <c r="AT285" s="162" t="s">
        <v>178</v>
      </c>
      <c r="AU285" s="162" t="s">
        <v>176</v>
      </c>
      <c r="AV285" s="13" t="s">
        <v>176</v>
      </c>
      <c r="AW285" s="13" t="s">
        <v>33</v>
      </c>
      <c r="AX285" s="13" t="s">
        <v>78</v>
      </c>
      <c r="AY285" s="162" t="s">
        <v>169</v>
      </c>
    </row>
    <row r="286" spans="1:65" s="16" customFormat="1">
      <c r="B286" s="184"/>
      <c r="D286" s="161" t="s">
        <v>178</v>
      </c>
      <c r="E286" s="185" t="s">
        <v>1</v>
      </c>
      <c r="F286" s="186" t="s">
        <v>201</v>
      </c>
      <c r="H286" s="187">
        <v>351.59</v>
      </c>
      <c r="I286" s="188"/>
      <c r="L286" s="184"/>
      <c r="M286" s="189"/>
      <c r="N286" s="190"/>
      <c r="O286" s="190"/>
      <c r="P286" s="190"/>
      <c r="Q286" s="190"/>
      <c r="R286" s="190"/>
      <c r="S286" s="190"/>
      <c r="T286" s="191"/>
      <c r="AT286" s="185" t="s">
        <v>178</v>
      </c>
      <c r="AU286" s="185" t="s">
        <v>176</v>
      </c>
      <c r="AV286" s="16" t="s">
        <v>187</v>
      </c>
      <c r="AW286" s="16" t="s">
        <v>33</v>
      </c>
      <c r="AX286" s="16" t="s">
        <v>78</v>
      </c>
      <c r="AY286" s="185" t="s">
        <v>169</v>
      </c>
    </row>
    <row r="287" spans="1:65" s="13" customFormat="1">
      <c r="B287" s="160"/>
      <c r="D287" s="161" t="s">
        <v>178</v>
      </c>
      <c r="E287" s="162" t="s">
        <v>1</v>
      </c>
      <c r="F287" s="163" t="s">
        <v>334</v>
      </c>
      <c r="H287" s="164">
        <v>51.57</v>
      </c>
      <c r="I287" s="165"/>
      <c r="L287" s="160"/>
      <c r="M287" s="166"/>
      <c r="N287" s="167"/>
      <c r="O287" s="167"/>
      <c r="P287" s="167"/>
      <c r="Q287" s="167"/>
      <c r="R287" s="167"/>
      <c r="S287" s="167"/>
      <c r="T287" s="168"/>
      <c r="AT287" s="162" t="s">
        <v>178</v>
      </c>
      <c r="AU287" s="162" t="s">
        <v>176</v>
      </c>
      <c r="AV287" s="13" t="s">
        <v>176</v>
      </c>
      <c r="AW287" s="13" t="s">
        <v>33</v>
      </c>
      <c r="AX287" s="13" t="s">
        <v>78</v>
      </c>
      <c r="AY287" s="162" t="s">
        <v>169</v>
      </c>
    </row>
    <row r="288" spans="1:65" s="13" customFormat="1">
      <c r="B288" s="160"/>
      <c r="D288" s="161" t="s">
        <v>178</v>
      </c>
      <c r="E288" s="162" t="s">
        <v>1</v>
      </c>
      <c r="F288" s="163" t="s">
        <v>335</v>
      </c>
      <c r="H288" s="164">
        <v>98.39</v>
      </c>
      <c r="I288" s="165"/>
      <c r="L288" s="160"/>
      <c r="M288" s="166"/>
      <c r="N288" s="167"/>
      <c r="O288" s="167"/>
      <c r="P288" s="167"/>
      <c r="Q288" s="167"/>
      <c r="R288" s="167"/>
      <c r="S288" s="167"/>
      <c r="T288" s="168"/>
      <c r="AT288" s="162" t="s">
        <v>178</v>
      </c>
      <c r="AU288" s="162" t="s">
        <v>176</v>
      </c>
      <c r="AV288" s="13" t="s">
        <v>176</v>
      </c>
      <c r="AW288" s="13" t="s">
        <v>33</v>
      </c>
      <c r="AX288" s="13" t="s">
        <v>78</v>
      </c>
      <c r="AY288" s="162" t="s">
        <v>169</v>
      </c>
    </row>
    <row r="289" spans="1:65" s="13" customFormat="1">
      <c r="B289" s="160"/>
      <c r="D289" s="161" t="s">
        <v>178</v>
      </c>
      <c r="E289" s="162" t="s">
        <v>1</v>
      </c>
      <c r="F289" s="163" t="s">
        <v>336</v>
      </c>
      <c r="H289" s="164">
        <v>0</v>
      </c>
      <c r="I289" s="165"/>
      <c r="L289" s="160"/>
      <c r="M289" s="166"/>
      <c r="N289" s="167"/>
      <c r="O289" s="167"/>
      <c r="P289" s="167"/>
      <c r="Q289" s="167"/>
      <c r="R289" s="167"/>
      <c r="S289" s="167"/>
      <c r="T289" s="168"/>
      <c r="AT289" s="162" t="s">
        <v>178</v>
      </c>
      <c r="AU289" s="162" t="s">
        <v>176</v>
      </c>
      <c r="AV289" s="13" t="s">
        <v>176</v>
      </c>
      <c r="AW289" s="13" t="s">
        <v>33</v>
      </c>
      <c r="AX289" s="13" t="s">
        <v>78</v>
      </c>
      <c r="AY289" s="162" t="s">
        <v>169</v>
      </c>
    </row>
    <row r="290" spans="1:65" s="15" customFormat="1">
      <c r="B290" s="176"/>
      <c r="D290" s="161" t="s">
        <v>178</v>
      </c>
      <c r="E290" s="177" t="s">
        <v>1</v>
      </c>
      <c r="F290" s="178" t="s">
        <v>186</v>
      </c>
      <c r="H290" s="179">
        <v>501.54999999999995</v>
      </c>
      <c r="I290" s="180"/>
      <c r="L290" s="176"/>
      <c r="M290" s="181"/>
      <c r="N290" s="182"/>
      <c r="O290" s="182"/>
      <c r="P290" s="182"/>
      <c r="Q290" s="182"/>
      <c r="R290" s="182"/>
      <c r="S290" s="182"/>
      <c r="T290" s="183"/>
      <c r="AT290" s="177" t="s">
        <v>178</v>
      </c>
      <c r="AU290" s="177" t="s">
        <v>176</v>
      </c>
      <c r="AV290" s="15" t="s">
        <v>175</v>
      </c>
      <c r="AW290" s="15" t="s">
        <v>33</v>
      </c>
      <c r="AX290" s="15" t="s">
        <v>86</v>
      </c>
      <c r="AY290" s="177" t="s">
        <v>169</v>
      </c>
    </row>
    <row r="291" spans="1:65" s="12" customFormat="1" ht="22.75" customHeight="1">
      <c r="B291" s="132"/>
      <c r="D291" s="133" t="s">
        <v>77</v>
      </c>
      <c r="E291" s="143" t="s">
        <v>176</v>
      </c>
      <c r="F291" s="143" t="s">
        <v>337</v>
      </c>
      <c r="I291" s="135"/>
      <c r="J291" s="144">
        <f>BK291</f>
        <v>0</v>
      </c>
      <c r="L291" s="132"/>
      <c r="M291" s="137"/>
      <c r="N291" s="138"/>
      <c r="O291" s="138"/>
      <c r="P291" s="139">
        <f>SUM(P292:P471)</f>
        <v>0</v>
      </c>
      <c r="Q291" s="138"/>
      <c r="R291" s="139">
        <f>SUM(R292:R471)</f>
        <v>394.59303548000003</v>
      </c>
      <c r="S291" s="138"/>
      <c r="T291" s="140">
        <f>SUM(T292:T471)</f>
        <v>0</v>
      </c>
      <c r="AR291" s="133" t="s">
        <v>86</v>
      </c>
      <c r="AT291" s="141" t="s">
        <v>77</v>
      </c>
      <c r="AU291" s="141" t="s">
        <v>86</v>
      </c>
      <c r="AY291" s="133" t="s">
        <v>169</v>
      </c>
      <c r="BK291" s="142">
        <f>SUM(BK292:BK471)</f>
        <v>0</v>
      </c>
    </row>
    <row r="292" spans="1:65" s="2" customFormat="1" ht="24.15" customHeight="1">
      <c r="A292" s="33"/>
      <c r="B292" s="145"/>
      <c r="C292" s="146" t="s">
        <v>338</v>
      </c>
      <c r="D292" s="146" t="s">
        <v>171</v>
      </c>
      <c r="E292" s="147" t="s">
        <v>339</v>
      </c>
      <c r="F292" s="148" t="s">
        <v>340</v>
      </c>
      <c r="G292" s="149" t="s">
        <v>328</v>
      </c>
      <c r="H292" s="150">
        <v>212.4</v>
      </c>
      <c r="I292" s="151"/>
      <c r="J292" s="150">
        <f>ROUND(I292*H292,3)</f>
        <v>0</v>
      </c>
      <c r="K292" s="152"/>
      <c r="L292" s="34"/>
      <c r="M292" s="153" t="s">
        <v>1</v>
      </c>
      <c r="N292" s="154" t="s">
        <v>44</v>
      </c>
      <c r="O292" s="59"/>
      <c r="P292" s="155">
        <f>O292*H292</f>
        <v>0</v>
      </c>
      <c r="Q292" s="155">
        <v>3.5E-4</v>
      </c>
      <c r="R292" s="155">
        <f>Q292*H292</f>
        <v>7.4340000000000003E-2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175</v>
      </c>
      <c r="AT292" s="157" t="s">
        <v>171</v>
      </c>
      <c r="AU292" s="157" t="s">
        <v>176</v>
      </c>
      <c r="AY292" s="18" t="s">
        <v>169</v>
      </c>
      <c r="BE292" s="158">
        <f>IF(N292="základná",J292,0)</f>
        <v>0</v>
      </c>
      <c r="BF292" s="158">
        <f>IF(N292="znížená",J292,0)</f>
        <v>0</v>
      </c>
      <c r="BG292" s="158">
        <f>IF(N292="zákl. prenesená",J292,0)</f>
        <v>0</v>
      </c>
      <c r="BH292" s="158">
        <f>IF(N292="zníž. prenesená",J292,0)</f>
        <v>0</v>
      </c>
      <c r="BI292" s="158">
        <f>IF(N292="nulová",J292,0)</f>
        <v>0</v>
      </c>
      <c r="BJ292" s="18" t="s">
        <v>176</v>
      </c>
      <c r="BK292" s="159">
        <f>ROUND(I292*H292,3)</f>
        <v>0</v>
      </c>
      <c r="BL292" s="18" t="s">
        <v>175</v>
      </c>
      <c r="BM292" s="157" t="s">
        <v>341</v>
      </c>
    </row>
    <row r="293" spans="1:65" s="14" customFormat="1">
      <c r="B293" s="169"/>
      <c r="D293" s="161" t="s">
        <v>178</v>
      </c>
      <c r="E293" s="170" t="s">
        <v>1</v>
      </c>
      <c r="F293" s="171" t="s">
        <v>342</v>
      </c>
      <c r="H293" s="170" t="s">
        <v>1</v>
      </c>
      <c r="I293" s="172"/>
      <c r="L293" s="169"/>
      <c r="M293" s="173"/>
      <c r="N293" s="174"/>
      <c r="O293" s="174"/>
      <c r="P293" s="174"/>
      <c r="Q293" s="174"/>
      <c r="R293" s="174"/>
      <c r="S293" s="174"/>
      <c r="T293" s="175"/>
      <c r="AT293" s="170" t="s">
        <v>178</v>
      </c>
      <c r="AU293" s="170" t="s">
        <v>176</v>
      </c>
      <c r="AV293" s="14" t="s">
        <v>86</v>
      </c>
      <c r="AW293" s="14" t="s">
        <v>33</v>
      </c>
      <c r="AX293" s="14" t="s">
        <v>78</v>
      </c>
      <c r="AY293" s="170" t="s">
        <v>169</v>
      </c>
    </row>
    <row r="294" spans="1:65" s="13" customFormat="1">
      <c r="B294" s="160"/>
      <c r="D294" s="161" t="s">
        <v>178</v>
      </c>
      <c r="E294" s="162" t="s">
        <v>1</v>
      </c>
      <c r="F294" s="163" t="s">
        <v>343</v>
      </c>
      <c r="H294" s="164">
        <v>212.4</v>
      </c>
      <c r="I294" s="165"/>
      <c r="L294" s="160"/>
      <c r="M294" s="166"/>
      <c r="N294" s="167"/>
      <c r="O294" s="167"/>
      <c r="P294" s="167"/>
      <c r="Q294" s="167"/>
      <c r="R294" s="167"/>
      <c r="S294" s="167"/>
      <c r="T294" s="168"/>
      <c r="AT294" s="162" t="s">
        <v>178</v>
      </c>
      <c r="AU294" s="162" t="s">
        <v>176</v>
      </c>
      <c r="AV294" s="13" t="s">
        <v>176</v>
      </c>
      <c r="AW294" s="13" t="s">
        <v>33</v>
      </c>
      <c r="AX294" s="13" t="s">
        <v>86</v>
      </c>
      <c r="AY294" s="162" t="s">
        <v>169</v>
      </c>
    </row>
    <row r="295" spans="1:65" s="2" customFormat="1" ht="14.4" customHeight="1">
      <c r="A295" s="33"/>
      <c r="B295" s="145"/>
      <c r="C295" s="192" t="s">
        <v>344</v>
      </c>
      <c r="D295" s="192" t="s">
        <v>345</v>
      </c>
      <c r="E295" s="193" t="s">
        <v>346</v>
      </c>
      <c r="F295" s="194" t="s">
        <v>347</v>
      </c>
      <c r="G295" s="195" t="s">
        <v>328</v>
      </c>
      <c r="H295" s="196">
        <v>244.26</v>
      </c>
      <c r="I295" s="197"/>
      <c r="J295" s="196">
        <f>ROUND(I295*H295,3)</f>
        <v>0</v>
      </c>
      <c r="K295" s="198"/>
      <c r="L295" s="199"/>
      <c r="M295" s="200" t="s">
        <v>1</v>
      </c>
      <c r="N295" s="201" t="s">
        <v>44</v>
      </c>
      <c r="O295" s="59"/>
      <c r="P295" s="155">
        <f>O295*H295</f>
        <v>0</v>
      </c>
      <c r="Q295" s="155">
        <v>4.0000000000000002E-4</v>
      </c>
      <c r="R295" s="155">
        <f>Q295*H295</f>
        <v>9.7703999999999999E-2</v>
      </c>
      <c r="S295" s="155">
        <v>0</v>
      </c>
      <c r="T295" s="156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7" t="s">
        <v>245</v>
      </c>
      <c r="AT295" s="157" t="s">
        <v>345</v>
      </c>
      <c r="AU295" s="157" t="s">
        <v>176</v>
      </c>
      <c r="AY295" s="18" t="s">
        <v>169</v>
      </c>
      <c r="BE295" s="158">
        <f>IF(N295="základná",J295,0)</f>
        <v>0</v>
      </c>
      <c r="BF295" s="158">
        <f>IF(N295="znížená",J295,0)</f>
        <v>0</v>
      </c>
      <c r="BG295" s="158">
        <f>IF(N295="zákl. prenesená",J295,0)</f>
        <v>0</v>
      </c>
      <c r="BH295" s="158">
        <f>IF(N295="zníž. prenesená",J295,0)</f>
        <v>0</v>
      </c>
      <c r="BI295" s="158">
        <f>IF(N295="nulová",J295,0)</f>
        <v>0</v>
      </c>
      <c r="BJ295" s="18" t="s">
        <v>176</v>
      </c>
      <c r="BK295" s="159">
        <f>ROUND(I295*H295,3)</f>
        <v>0</v>
      </c>
      <c r="BL295" s="18" t="s">
        <v>175</v>
      </c>
      <c r="BM295" s="157" t="s">
        <v>348</v>
      </c>
    </row>
    <row r="296" spans="1:65" s="13" customFormat="1">
      <c r="B296" s="160"/>
      <c r="D296" s="161" t="s">
        <v>178</v>
      </c>
      <c r="E296" s="162" t="s">
        <v>1</v>
      </c>
      <c r="F296" s="163" t="s">
        <v>349</v>
      </c>
      <c r="H296" s="164">
        <v>244.26</v>
      </c>
      <c r="I296" s="165"/>
      <c r="L296" s="160"/>
      <c r="M296" s="166"/>
      <c r="N296" s="167"/>
      <c r="O296" s="167"/>
      <c r="P296" s="167"/>
      <c r="Q296" s="167"/>
      <c r="R296" s="167"/>
      <c r="S296" s="167"/>
      <c r="T296" s="168"/>
      <c r="AT296" s="162" t="s">
        <v>178</v>
      </c>
      <c r="AU296" s="162" t="s">
        <v>176</v>
      </c>
      <c r="AV296" s="13" t="s">
        <v>176</v>
      </c>
      <c r="AW296" s="13" t="s">
        <v>33</v>
      </c>
      <c r="AX296" s="13" t="s">
        <v>86</v>
      </c>
      <c r="AY296" s="162" t="s">
        <v>169</v>
      </c>
    </row>
    <row r="297" spans="1:65" s="2" customFormat="1" ht="24.15" customHeight="1">
      <c r="A297" s="33"/>
      <c r="B297" s="145"/>
      <c r="C297" s="146" t="s">
        <v>350</v>
      </c>
      <c r="D297" s="146" t="s">
        <v>171</v>
      </c>
      <c r="E297" s="147" t="s">
        <v>351</v>
      </c>
      <c r="F297" s="148" t="s">
        <v>352</v>
      </c>
      <c r="G297" s="149" t="s">
        <v>353</v>
      </c>
      <c r="H297" s="150">
        <v>106.2</v>
      </c>
      <c r="I297" s="151"/>
      <c r="J297" s="150">
        <f>ROUND(I297*H297,3)</f>
        <v>0</v>
      </c>
      <c r="K297" s="152"/>
      <c r="L297" s="34"/>
      <c r="M297" s="153" t="s">
        <v>1</v>
      </c>
      <c r="N297" s="154" t="s">
        <v>44</v>
      </c>
      <c r="O297" s="59"/>
      <c r="P297" s="155">
        <f>O297*H297</f>
        <v>0</v>
      </c>
      <c r="Q297" s="155">
        <v>0.24678</v>
      </c>
      <c r="R297" s="155">
        <f>Q297*H297</f>
        <v>26.208036</v>
      </c>
      <c r="S297" s="155">
        <v>0</v>
      </c>
      <c r="T297" s="156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7" t="s">
        <v>175</v>
      </c>
      <c r="AT297" s="157" t="s">
        <v>171</v>
      </c>
      <c r="AU297" s="157" t="s">
        <v>176</v>
      </c>
      <c r="AY297" s="18" t="s">
        <v>169</v>
      </c>
      <c r="BE297" s="158">
        <f>IF(N297="základná",J297,0)</f>
        <v>0</v>
      </c>
      <c r="BF297" s="158">
        <f>IF(N297="znížená",J297,0)</f>
        <v>0</v>
      </c>
      <c r="BG297" s="158">
        <f>IF(N297="zákl. prenesená",J297,0)</f>
        <v>0</v>
      </c>
      <c r="BH297" s="158">
        <f>IF(N297="zníž. prenesená",J297,0)</f>
        <v>0</v>
      </c>
      <c r="BI297" s="158">
        <f>IF(N297="nulová",J297,0)</f>
        <v>0</v>
      </c>
      <c r="BJ297" s="18" t="s">
        <v>176</v>
      </c>
      <c r="BK297" s="159">
        <f>ROUND(I297*H297,3)</f>
        <v>0</v>
      </c>
      <c r="BL297" s="18" t="s">
        <v>175</v>
      </c>
      <c r="BM297" s="157" t="s">
        <v>354</v>
      </c>
    </row>
    <row r="298" spans="1:65" s="14" customFormat="1">
      <c r="B298" s="169"/>
      <c r="D298" s="161" t="s">
        <v>178</v>
      </c>
      <c r="E298" s="170" t="s">
        <v>1</v>
      </c>
      <c r="F298" s="171" t="s">
        <v>342</v>
      </c>
      <c r="H298" s="170" t="s">
        <v>1</v>
      </c>
      <c r="I298" s="172"/>
      <c r="L298" s="169"/>
      <c r="M298" s="173"/>
      <c r="N298" s="174"/>
      <c r="O298" s="174"/>
      <c r="P298" s="174"/>
      <c r="Q298" s="174"/>
      <c r="R298" s="174"/>
      <c r="S298" s="174"/>
      <c r="T298" s="175"/>
      <c r="AT298" s="170" t="s">
        <v>178</v>
      </c>
      <c r="AU298" s="170" t="s">
        <v>176</v>
      </c>
      <c r="AV298" s="14" t="s">
        <v>86</v>
      </c>
      <c r="AW298" s="14" t="s">
        <v>33</v>
      </c>
      <c r="AX298" s="14" t="s">
        <v>78</v>
      </c>
      <c r="AY298" s="170" t="s">
        <v>169</v>
      </c>
    </row>
    <row r="299" spans="1:65" s="13" customFormat="1">
      <c r="B299" s="160"/>
      <c r="D299" s="161" t="s">
        <v>178</v>
      </c>
      <c r="E299" s="162" t="s">
        <v>1</v>
      </c>
      <c r="F299" s="163" t="s">
        <v>355</v>
      </c>
      <c r="H299" s="164">
        <v>106.2</v>
      </c>
      <c r="I299" s="165"/>
      <c r="L299" s="160"/>
      <c r="M299" s="166"/>
      <c r="N299" s="167"/>
      <c r="O299" s="167"/>
      <c r="P299" s="167"/>
      <c r="Q299" s="167"/>
      <c r="R299" s="167"/>
      <c r="S299" s="167"/>
      <c r="T299" s="168"/>
      <c r="AT299" s="162" t="s">
        <v>178</v>
      </c>
      <c r="AU299" s="162" t="s">
        <v>176</v>
      </c>
      <c r="AV299" s="13" t="s">
        <v>176</v>
      </c>
      <c r="AW299" s="13" t="s">
        <v>33</v>
      </c>
      <c r="AX299" s="13" t="s">
        <v>86</v>
      </c>
      <c r="AY299" s="162" t="s">
        <v>169</v>
      </c>
    </row>
    <row r="300" spans="1:65" s="2" customFormat="1" ht="24.15" customHeight="1">
      <c r="A300" s="33"/>
      <c r="B300" s="145"/>
      <c r="C300" s="146" t="s">
        <v>7</v>
      </c>
      <c r="D300" s="146" t="s">
        <v>171</v>
      </c>
      <c r="E300" s="147" t="s">
        <v>356</v>
      </c>
      <c r="F300" s="148" t="s">
        <v>357</v>
      </c>
      <c r="G300" s="149" t="s">
        <v>181</v>
      </c>
      <c r="H300" s="150">
        <v>35.981000000000002</v>
      </c>
      <c r="I300" s="151"/>
      <c r="J300" s="150">
        <f>ROUND(I300*H300,3)</f>
        <v>0</v>
      </c>
      <c r="K300" s="152"/>
      <c r="L300" s="34"/>
      <c r="M300" s="153" t="s">
        <v>1</v>
      </c>
      <c r="N300" s="154" t="s">
        <v>44</v>
      </c>
      <c r="O300" s="59"/>
      <c r="P300" s="155">
        <f>O300*H300</f>
        <v>0</v>
      </c>
      <c r="Q300" s="155">
        <v>2.0699999999999998</v>
      </c>
      <c r="R300" s="155">
        <f>Q300*H300</f>
        <v>74.480670000000003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175</v>
      </c>
      <c r="AT300" s="157" t="s">
        <v>171</v>
      </c>
      <c r="AU300" s="157" t="s">
        <v>176</v>
      </c>
      <c r="AY300" s="18" t="s">
        <v>169</v>
      </c>
      <c r="BE300" s="158">
        <f>IF(N300="základná",J300,0)</f>
        <v>0</v>
      </c>
      <c r="BF300" s="158">
        <f>IF(N300="znížená",J300,0)</f>
        <v>0</v>
      </c>
      <c r="BG300" s="158">
        <f>IF(N300="zákl. prenesená",J300,0)</f>
        <v>0</v>
      </c>
      <c r="BH300" s="158">
        <f>IF(N300="zníž. prenesená",J300,0)</f>
        <v>0</v>
      </c>
      <c r="BI300" s="158">
        <f>IF(N300="nulová",J300,0)</f>
        <v>0</v>
      </c>
      <c r="BJ300" s="18" t="s">
        <v>176</v>
      </c>
      <c r="BK300" s="159">
        <f>ROUND(I300*H300,3)</f>
        <v>0</v>
      </c>
      <c r="BL300" s="18" t="s">
        <v>175</v>
      </c>
      <c r="BM300" s="157" t="s">
        <v>358</v>
      </c>
    </row>
    <row r="301" spans="1:65" s="14" customFormat="1">
      <c r="B301" s="169"/>
      <c r="D301" s="161" t="s">
        <v>178</v>
      </c>
      <c r="E301" s="170" t="s">
        <v>1</v>
      </c>
      <c r="F301" s="171" t="s">
        <v>359</v>
      </c>
      <c r="H301" s="170" t="s">
        <v>1</v>
      </c>
      <c r="I301" s="172"/>
      <c r="L301" s="169"/>
      <c r="M301" s="173"/>
      <c r="N301" s="174"/>
      <c r="O301" s="174"/>
      <c r="P301" s="174"/>
      <c r="Q301" s="174"/>
      <c r="R301" s="174"/>
      <c r="S301" s="174"/>
      <c r="T301" s="175"/>
      <c r="AT301" s="170" t="s">
        <v>178</v>
      </c>
      <c r="AU301" s="170" t="s">
        <v>176</v>
      </c>
      <c r="AV301" s="14" t="s">
        <v>86</v>
      </c>
      <c r="AW301" s="14" t="s">
        <v>33</v>
      </c>
      <c r="AX301" s="14" t="s">
        <v>78</v>
      </c>
      <c r="AY301" s="170" t="s">
        <v>169</v>
      </c>
    </row>
    <row r="302" spans="1:65" s="14" customFormat="1">
      <c r="B302" s="169"/>
      <c r="D302" s="161" t="s">
        <v>178</v>
      </c>
      <c r="E302" s="170" t="s">
        <v>1</v>
      </c>
      <c r="F302" s="171" t="s">
        <v>360</v>
      </c>
      <c r="H302" s="170" t="s">
        <v>1</v>
      </c>
      <c r="I302" s="172"/>
      <c r="L302" s="169"/>
      <c r="M302" s="173"/>
      <c r="N302" s="174"/>
      <c r="O302" s="174"/>
      <c r="P302" s="174"/>
      <c r="Q302" s="174"/>
      <c r="R302" s="174"/>
      <c r="S302" s="174"/>
      <c r="T302" s="175"/>
      <c r="AT302" s="170" t="s">
        <v>178</v>
      </c>
      <c r="AU302" s="170" t="s">
        <v>176</v>
      </c>
      <c r="AV302" s="14" t="s">
        <v>86</v>
      </c>
      <c r="AW302" s="14" t="s">
        <v>33</v>
      </c>
      <c r="AX302" s="14" t="s">
        <v>78</v>
      </c>
      <c r="AY302" s="170" t="s">
        <v>169</v>
      </c>
    </row>
    <row r="303" spans="1:65" s="13" customFormat="1">
      <c r="B303" s="160"/>
      <c r="D303" s="161" t="s">
        <v>178</v>
      </c>
      <c r="E303" s="162" t="s">
        <v>1</v>
      </c>
      <c r="F303" s="163" t="s">
        <v>361</v>
      </c>
      <c r="H303" s="164">
        <v>22.838000000000001</v>
      </c>
      <c r="I303" s="165"/>
      <c r="L303" s="160"/>
      <c r="M303" s="166"/>
      <c r="N303" s="167"/>
      <c r="O303" s="167"/>
      <c r="P303" s="167"/>
      <c r="Q303" s="167"/>
      <c r="R303" s="167"/>
      <c r="S303" s="167"/>
      <c r="T303" s="168"/>
      <c r="AT303" s="162" t="s">
        <v>178</v>
      </c>
      <c r="AU303" s="162" t="s">
        <v>176</v>
      </c>
      <c r="AV303" s="13" t="s">
        <v>176</v>
      </c>
      <c r="AW303" s="13" t="s">
        <v>33</v>
      </c>
      <c r="AX303" s="13" t="s">
        <v>78</v>
      </c>
      <c r="AY303" s="162" t="s">
        <v>169</v>
      </c>
    </row>
    <row r="304" spans="1:65" s="14" customFormat="1">
      <c r="B304" s="169"/>
      <c r="D304" s="161" t="s">
        <v>178</v>
      </c>
      <c r="E304" s="170" t="s">
        <v>1</v>
      </c>
      <c r="F304" s="171" t="s">
        <v>362</v>
      </c>
      <c r="H304" s="170" t="s">
        <v>1</v>
      </c>
      <c r="I304" s="172"/>
      <c r="L304" s="169"/>
      <c r="M304" s="173"/>
      <c r="N304" s="174"/>
      <c r="O304" s="174"/>
      <c r="P304" s="174"/>
      <c r="Q304" s="174"/>
      <c r="R304" s="174"/>
      <c r="S304" s="174"/>
      <c r="T304" s="175"/>
      <c r="AT304" s="170" t="s">
        <v>178</v>
      </c>
      <c r="AU304" s="170" t="s">
        <v>176</v>
      </c>
      <c r="AV304" s="14" t="s">
        <v>86</v>
      </c>
      <c r="AW304" s="14" t="s">
        <v>33</v>
      </c>
      <c r="AX304" s="14" t="s">
        <v>78</v>
      </c>
      <c r="AY304" s="170" t="s">
        <v>169</v>
      </c>
    </row>
    <row r="305" spans="1:65" s="13" customFormat="1">
      <c r="B305" s="160"/>
      <c r="D305" s="161" t="s">
        <v>178</v>
      </c>
      <c r="E305" s="162" t="s">
        <v>1</v>
      </c>
      <c r="F305" s="163" t="s">
        <v>363</v>
      </c>
      <c r="H305" s="164">
        <v>1.9830000000000001</v>
      </c>
      <c r="I305" s="165"/>
      <c r="L305" s="160"/>
      <c r="M305" s="166"/>
      <c r="N305" s="167"/>
      <c r="O305" s="167"/>
      <c r="P305" s="167"/>
      <c r="Q305" s="167"/>
      <c r="R305" s="167"/>
      <c r="S305" s="167"/>
      <c r="T305" s="168"/>
      <c r="AT305" s="162" t="s">
        <v>178</v>
      </c>
      <c r="AU305" s="162" t="s">
        <v>176</v>
      </c>
      <c r="AV305" s="13" t="s">
        <v>176</v>
      </c>
      <c r="AW305" s="13" t="s">
        <v>33</v>
      </c>
      <c r="AX305" s="13" t="s">
        <v>78</v>
      </c>
      <c r="AY305" s="162" t="s">
        <v>169</v>
      </c>
    </row>
    <row r="306" spans="1:65" s="13" customFormat="1">
      <c r="B306" s="160"/>
      <c r="D306" s="161" t="s">
        <v>178</v>
      </c>
      <c r="E306" s="162" t="s">
        <v>1</v>
      </c>
      <c r="F306" s="163" t="s">
        <v>364</v>
      </c>
      <c r="H306" s="164">
        <v>0.95299999999999996</v>
      </c>
      <c r="I306" s="165"/>
      <c r="L306" s="160"/>
      <c r="M306" s="166"/>
      <c r="N306" s="167"/>
      <c r="O306" s="167"/>
      <c r="P306" s="167"/>
      <c r="Q306" s="167"/>
      <c r="R306" s="167"/>
      <c r="S306" s="167"/>
      <c r="T306" s="168"/>
      <c r="AT306" s="162" t="s">
        <v>178</v>
      </c>
      <c r="AU306" s="162" t="s">
        <v>176</v>
      </c>
      <c r="AV306" s="13" t="s">
        <v>176</v>
      </c>
      <c r="AW306" s="13" t="s">
        <v>33</v>
      </c>
      <c r="AX306" s="13" t="s">
        <v>78</v>
      </c>
      <c r="AY306" s="162" t="s">
        <v>169</v>
      </c>
    </row>
    <row r="307" spans="1:65" s="13" customFormat="1">
      <c r="B307" s="160"/>
      <c r="D307" s="161" t="s">
        <v>178</v>
      </c>
      <c r="E307" s="162" t="s">
        <v>1</v>
      </c>
      <c r="F307" s="163" t="s">
        <v>365</v>
      </c>
      <c r="H307" s="164">
        <v>10.207000000000001</v>
      </c>
      <c r="I307" s="165"/>
      <c r="L307" s="160"/>
      <c r="M307" s="166"/>
      <c r="N307" s="167"/>
      <c r="O307" s="167"/>
      <c r="P307" s="167"/>
      <c r="Q307" s="167"/>
      <c r="R307" s="167"/>
      <c r="S307" s="167"/>
      <c r="T307" s="168"/>
      <c r="AT307" s="162" t="s">
        <v>178</v>
      </c>
      <c r="AU307" s="162" t="s">
        <v>176</v>
      </c>
      <c r="AV307" s="13" t="s">
        <v>176</v>
      </c>
      <c r="AW307" s="13" t="s">
        <v>33</v>
      </c>
      <c r="AX307" s="13" t="s">
        <v>78</v>
      </c>
      <c r="AY307" s="162" t="s">
        <v>169</v>
      </c>
    </row>
    <row r="308" spans="1:65" s="15" customFormat="1">
      <c r="B308" s="176"/>
      <c r="D308" s="161" t="s">
        <v>178</v>
      </c>
      <c r="E308" s="177" t="s">
        <v>1</v>
      </c>
      <c r="F308" s="178" t="s">
        <v>186</v>
      </c>
      <c r="H308" s="179">
        <v>35.981000000000002</v>
      </c>
      <c r="I308" s="180"/>
      <c r="L308" s="176"/>
      <c r="M308" s="181"/>
      <c r="N308" s="182"/>
      <c r="O308" s="182"/>
      <c r="P308" s="182"/>
      <c r="Q308" s="182"/>
      <c r="R308" s="182"/>
      <c r="S308" s="182"/>
      <c r="T308" s="183"/>
      <c r="AT308" s="177" t="s">
        <v>178</v>
      </c>
      <c r="AU308" s="177" t="s">
        <v>176</v>
      </c>
      <c r="AV308" s="15" t="s">
        <v>175</v>
      </c>
      <c r="AW308" s="15" t="s">
        <v>33</v>
      </c>
      <c r="AX308" s="15" t="s">
        <v>86</v>
      </c>
      <c r="AY308" s="177" t="s">
        <v>169</v>
      </c>
    </row>
    <row r="309" spans="1:65" s="2" customFormat="1" ht="24.15" customHeight="1">
      <c r="A309" s="33"/>
      <c r="B309" s="145"/>
      <c r="C309" s="146" t="s">
        <v>366</v>
      </c>
      <c r="D309" s="146" t="s">
        <v>171</v>
      </c>
      <c r="E309" s="147" t="s">
        <v>367</v>
      </c>
      <c r="F309" s="148" t="s">
        <v>368</v>
      </c>
      <c r="G309" s="149" t="s">
        <v>369</v>
      </c>
      <c r="H309" s="150">
        <v>1</v>
      </c>
      <c r="I309" s="151"/>
      <c r="J309" s="150">
        <f>ROUND(I309*H309,3)</f>
        <v>0</v>
      </c>
      <c r="K309" s="152"/>
      <c r="L309" s="34"/>
      <c r="M309" s="153" t="s">
        <v>1</v>
      </c>
      <c r="N309" s="154" t="s">
        <v>44</v>
      </c>
      <c r="O309" s="59"/>
      <c r="P309" s="155">
        <f>O309*H309</f>
        <v>0</v>
      </c>
      <c r="Q309" s="155">
        <v>3.0999999999999999E-3</v>
      </c>
      <c r="R309" s="155">
        <f>Q309*H309</f>
        <v>3.0999999999999999E-3</v>
      </c>
      <c r="S309" s="155">
        <v>0</v>
      </c>
      <c r="T309" s="156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7" t="s">
        <v>175</v>
      </c>
      <c r="AT309" s="157" t="s">
        <v>171</v>
      </c>
      <c r="AU309" s="157" t="s">
        <v>176</v>
      </c>
      <c r="AY309" s="18" t="s">
        <v>169</v>
      </c>
      <c r="BE309" s="158">
        <f>IF(N309="základná",J309,0)</f>
        <v>0</v>
      </c>
      <c r="BF309" s="158">
        <f>IF(N309="znížená",J309,0)</f>
        <v>0</v>
      </c>
      <c r="BG309" s="158">
        <f>IF(N309="zákl. prenesená",J309,0)</f>
        <v>0</v>
      </c>
      <c r="BH309" s="158">
        <f>IF(N309="zníž. prenesená",J309,0)</f>
        <v>0</v>
      </c>
      <c r="BI309" s="158">
        <f>IF(N309="nulová",J309,0)</f>
        <v>0</v>
      </c>
      <c r="BJ309" s="18" t="s">
        <v>176</v>
      </c>
      <c r="BK309" s="159">
        <f>ROUND(I309*H309,3)</f>
        <v>0</v>
      </c>
      <c r="BL309" s="18" t="s">
        <v>175</v>
      </c>
      <c r="BM309" s="157" t="s">
        <v>370</v>
      </c>
    </row>
    <row r="310" spans="1:65" s="14" customFormat="1">
      <c r="B310" s="169"/>
      <c r="D310" s="161" t="s">
        <v>178</v>
      </c>
      <c r="E310" s="170" t="s">
        <v>1</v>
      </c>
      <c r="F310" s="171" t="s">
        <v>371</v>
      </c>
      <c r="H310" s="170" t="s">
        <v>1</v>
      </c>
      <c r="I310" s="172"/>
      <c r="L310" s="169"/>
      <c r="M310" s="173"/>
      <c r="N310" s="174"/>
      <c r="O310" s="174"/>
      <c r="P310" s="174"/>
      <c r="Q310" s="174"/>
      <c r="R310" s="174"/>
      <c r="S310" s="174"/>
      <c r="T310" s="175"/>
      <c r="AT310" s="170" t="s">
        <v>178</v>
      </c>
      <c r="AU310" s="170" t="s">
        <v>176</v>
      </c>
      <c r="AV310" s="14" t="s">
        <v>86</v>
      </c>
      <c r="AW310" s="14" t="s">
        <v>33</v>
      </c>
      <c r="AX310" s="14" t="s">
        <v>78</v>
      </c>
      <c r="AY310" s="170" t="s">
        <v>169</v>
      </c>
    </row>
    <row r="311" spans="1:65" s="13" customFormat="1">
      <c r="B311" s="160"/>
      <c r="D311" s="161" t="s">
        <v>178</v>
      </c>
      <c r="E311" s="162" t="s">
        <v>1</v>
      </c>
      <c r="F311" s="163" t="s">
        <v>372</v>
      </c>
      <c r="H311" s="164">
        <v>1</v>
      </c>
      <c r="I311" s="165"/>
      <c r="L311" s="160"/>
      <c r="M311" s="166"/>
      <c r="N311" s="167"/>
      <c r="O311" s="167"/>
      <c r="P311" s="167"/>
      <c r="Q311" s="167"/>
      <c r="R311" s="167"/>
      <c r="S311" s="167"/>
      <c r="T311" s="168"/>
      <c r="AT311" s="162" t="s">
        <v>178</v>
      </c>
      <c r="AU311" s="162" t="s">
        <v>176</v>
      </c>
      <c r="AV311" s="13" t="s">
        <v>176</v>
      </c>
      <c r="AW311" s="13" t="s">
        <v>33</v>
      </c>
      <c r="AX311" s="13" t="s">
        <v>86</v>
      </c>
      <c r="AY311" s="162" t="s">
        <v>169</v>
      </c>
    </row>
    <row r="312" spans="1:65" s="2" customFormat="1" ht="24.15" customHeight="1">
      <c r="A312" s="33"/>
      <c r="B312" s="145"/>
      <c r="C312" s="146" t="s">
        <v>373</v>
      </c>
      <c r="D312" s="146" t="s">
        <v>171</v>
      </c>
      <c r="E312" s="147" t="s">
        <v>374</v>
      </c>
      <c r="F312" s="148" t="s">
        <v>375</v>
      </c>
      <c r="G312" s="149" t="s">
        <v>369</v>
      </c>
      <c r="H312" s="150">
        <v>2</v>
      </c>
      <c r="I312" s="151"/>
      <c r="J312" s="150">
        <f>ROUND(I312*H312,3)</f>
        <v>0</v>
      </c>
      <c r="K312" s="152"/>
      <c r="L312" s="34"/>
      <c r="M312" s="153" t="s">
        <v>1</v>
      </c>
      <c r="N312" s="154" t="s">
        <v>44</v>
      </c>
      <c r="O312" s="59"/>
      <c r="P312" s="155">
        <f>O312*H312</f>
        <v>0</v>
      </c>
      <c r="Q312" s="155">
        <v>5.0000000000000001E-3</v>
      </c>
      <c r="R312" s="155">
        <f>Q312*H312</f>
        <v>0.01</v>
      </c>
      <c r="S312" s="155">
        <v>0</v>
      </c>
      <c r="T312" s="156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7" t="s">
        <v>175</v>
      </c>
      <c r="AT312" s="157" t="s">
        <v>171</v>
      </c>
      <c r="AU312" s="157" t="s">
        <v>176</v>
      </c>
      <c r="AY312" s="18" t="s">
        <v>169</v>
      </c>
      <c r="BE312" s="158">
        <f>IF(N312="základná",J312,0)</f>
        <v>0</v>
      </c>
      <c r="BF312" s="158">
        <f>IF(N312="znížená",J312,0)</f>
        <v>0</v>
      </c>
      <c r="BG312" s="158">
        <f>IF(N312="zákl. prenesená",J312,0)</f>
        <v>0</v>
      </c>
      <c r="BH312" s="158">
        <f>IF(N312="zníž. prenesená",J312,0)</f>
        <v>0</v>
      </c>
      <c r="BI312" s="158">
        <f>IF(N312="nulová",J312,0)</f>
        <v>0</v>
      </c>
      <c r="BJ312" s="18" t="s">
        <v>176</v>
      </c>
      <c r="BK312" s="159">
        <f>ROUND(I312*H312,3)</f>
        <v>0</v>
      </c>
      <c r="BL312" s="18" t="s">
        <v>175</v>
      </c>
      <c r="BM312" s="157" t="s">
        <v>376</v>
      </c>
    </row>
    <row r="313" spans="1:65" s="14" customFormat="1">
      <c r="B313" s="169"/>
      <c r="D313" s="161" t="s">
        <v>178</v>
      </c>
      <c r="E313" s="170" t="s">
        <v>1</v>
      </c>
      <c r="F313" s="171" t="s">
        <v>377</v>
      </c>
      <c r="H313" s="170" t="s">
        <v>1</v>
      </c>
      <c r="I313" s="172"/>
      <c r="L313" s="169"/>
      <c r="M313" s="173"/>
      <c r="N313" s="174"/>
      <c r="O313" s="174"/>
      <c r="P313" s="174"/>
      <c r="Q313" s="174"/>
      <c r="R313" s="174"/>
      <c r="S313" s="174"/>
      <c r="T313" s="175"/>
      <c r="AT313" s="170" t="s">
        <v>178</v>
      </c>
      <c r="AU313" s="170" t="s">
        <v>176</v>
      </c>
      <c r="AV313" s="14" t="s">
        <v>86</v>
      </c>
      <c r="AW313" s="14" t="s">
        <v>33</v>
      </c>
      <c r="AX313" s="14" t="s">
        <v>78</v>
      </c>
      <c r="AY313" s="170" t="s">
        <v>169</v>
      </c>
    </row>
    <row r="314" spans="1:65" s="13" customFormat="1">
      <c r="B314" s="160"/>
      <c r="D314" s="161" t="s">
        <v>178</v>
      </c>
      <c r="E314" s="162" t="s">
        <v>1</v>
      </c>
      <c r="F314" s="163" t="s">
        <v>378</v>
      </c>
      <c r="H314" s="164">
        <v>1</v>
      </c>
      <c r="I314" s="165"/>
      <c r="L314" s="160"/>
      <c r="M314" s="166"/>
      <c r="N314" s="167"/>
      <c r="O314" s="167"/>
      <c r="P314" s="167"/>
      <c r="Q314" s="167"/>
      <c r="R314" s="167"/>
      <c r="S314" s="167"/>
      <c r="T314" s="168"/>
      <c r="AT314" s="162" t="s">
        <v>178</v>
      </c>
      <c r="AU314" s="162" t="s">
        <v>176</v>
      </c>
      <c r="AV314" s="13" t="s">
        <v>176</v>
      </c>
      <c r="AW314" s="13" t="s">
        <v>33</v>
      </c>
      <c r="AX314" s="13" t="s">
        <v>78</v>
      </c>
      <c r="AY314" s="162" t="s">
        <v>169</v>
      </c>
    </row>
    <row r="315" spans="1:65" s="13" customFormat="1">
      <c r="B315" s="160"/>
      <c r="D315" s="161" t="s">
        <v>178</v>
      </c>
      <c r="E315" s="162" t="s">
        <v>1</v>
      </c>
      <c r="F315" s="163" t="s">
        <v>379</v>
      </c>
      <c r="H315" s="164">
        <v>1</v>
      </c>
      <c r="I315" s="165"/>
      <c r="L315" s="160"/>
      <c r="M315" s="166"/>
      <c r="N315" s="167"/>
      <c r="O315" s="167"/>
      <c r="P315" s="167"/>
      <c r="Q315" s="167"/>
      <c r="R315" s="167"/>
      <c r="S315" s="167"/>
      <c r="T315" s="168"/>
      <c r="AT315" s="162" t="s">
        <v>178</v>
      </c>
      <c r="AU315" s="162" t="s">
        <v>176</v>
      </c>
      <c r="AV315" s="13" t="s">
        <v>176</v>
      </c>
      <c r="AW315" s="13" t="s">
        <v>33</v>
      </c>
      <c r="AX315" s="13" t="s">
        <v>78</v>
      </c>
      <c r="AY315" s="162" t="s">
        <v>169</v>
      </c>
    </row>
    <row r="316" spans="1:65" s="15" customFormat="1">
      <c r="B316" s="176"/>
      <c r="D316" s="161" t="s">
        <v>178</v>
      </c>
      <c r="E316" s="177" t="s">
        <v>1</v>
      </c>
      <c r="F316" s="178" t="s">
        <v>186</v>
      </c>
      <c r="H316" s="179">
        <v>2</v>
      </c>
      <c r="I316" s="180"/>
      <c r="L316" s="176"/>
      <c r="M316" s="181"/>
      <c r="N316" s="182"/>
      <c r="O316" s="182"/>
      <c r="P316" s="182"/>
      <c r="Q316" s="182"/>
      <c r="R316" s="182"/>
      <c r="S316" s="182"/>
      <c r="T316" s="183"/>
      <c r="AT316" s="177" t="s">
        <v>178</v>
      </c>
      <c r="AU316" s="177" t="s">
        <v>176</v>
      </c>
      <c r="AV316" s="15" t="s">
        <v>175</v>
      </c>
      <c r="AW316" s="15" t="s">
        <v>33</v>
      </c>
      <c r="AX316" s="15" t="s">
        <v>86</v>
      </c>
      <c r="AY316" s="177" t="s">
        <v>169</v>
      </c>
    </row>
    <row r="317" spans="1:65" s="2" customFormat="1" ht="24.15" customHeight="1">
      <c r="A317" s="33"/>
      <c r="B317" s="145"/>
      <c r="C317" s="146" t="s">
        <v>380</v>
      </c>
      <c r="D317" s="146" t="s">
        <v>171</v>
      </c>
      <c r="E317" s="147" t="s">
        <v>381</v>
      </c>
      <c r="F317" s="148" t="s">
        <v>382</v>
      </c>
      <c r="G317" s="149" t="s">
        <v>369</v>
      </c>
      <c r="H317" s="150">
        <v>2</v>
      </c>
      <c r="I317" s="151"/>
      <c r="J317" s="150">
        <f>ROUND(I317*H317,3)</f>
        <v>0</v>
      </c>
      <c r="K317" s="152"/>
      <c r="L317" s="34"/>
      <c r="M317" s="153" t="s">
        <v>1</v>
      </c>
      <c r="N317" s="154" t="s">
        <v>44</v>
      </c>
      <c r="O317" s="59"/>
      <c r="P317" s="155">
        <f>O317*H317</f>
        <v>0</v>
      </c>
      <c r="Q317" s="155">
        <v>4.4600000000000004E-3</v>
      </c>
      <c r="R317" s="155">
        <f>Q317*H317</f>
        <v>8.9200000000000008E-3</v>
      </c>
      <c r="S317" s="155">
        <v>0</v>
      </c>
      <c r="T317" s="156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7" t="s">
        <v>175</v>
      </c>
      <c r="AT317" s="157" t="s">
        <v>171</v>
      </c>
      <c r="AU317" s="157" t="s">
        <v>176</v>
      </c>
      <c r="AY317" s="18" t="s">
        <v>169</v>
      </c>
      <c r="BE317" s="158">
        <f>IF(N317="základná",J317,0)</f>
        <v>0</v>
      </c>
      <c r="BF317" s="158">
        <f>IF(N317="znížená",J317,0)</f>
        <v>0</v>
      </c>
      <c r="BG317" s="158">
        <f>IF(N317="zákl. prenesená",J317,0)</f>
        <v>0</v>
      </c>
      <c r="BH317" s="158">
        <f>IF(N317="zníž. prenesená",J317,0)</f>
        <v>0</v>
      </c>
      <c r="BI317" s="158">
        <f>IF(N317="nulová",J317,0)</f>
        <v>0</v>
      </c>
      <c r="BJ317" s="18" t="s">
        <v>176</v>
      </c>
      <c r="BK317" s="159">
        <f>ROUND(I317*H317,3)</f>
        <v>0</v>
      </c>
      <c r="BL317" s="18" t="s">
        <v>175</v>
      </c>
      <c r="BM317" s="157" t="s">
        <v>383</v>
      </c>
    </row>
    <row r="318" spans="1:65" s="13" customFormat="1">
      <c r="B318" s="160"/>
      <c r="D318" s="161" t="s">
        <v>178</v>
      </c>
      <c r="E318" s="162" t="s">
        <v>1</v>
      </c>
      <c r="F318" s="163" t="s">
        <v>384</v>
      </c>
      <c r="H318" s="164">
        <v>2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2" t="s">
        <v>178</v>
      </c>
      <c r="AU318" s="162" t="s">
        <v>176</v>
      </c>
      <c r="AV318" s="13" t="s">
        <v>176</v>
      </c>
      <c r="AW318" s="13" t="s">
        <v>33</v>
      </c>
      <c r="AX318" s="13" t="s">
        <v>86</v>
      </c>
      <c r="AY318" s="162" t="s">
        <v>169</v>
      </c>
    </row>
    <row r="319" spans="1:65" s="2" customFormat="1" ht="24.15" customHeight="1">
      <c r="A319" s="33"/>
      <c r="B319" s="145"/>
      <c r="C319" s="146" t="s">
        <v>385</v>
      </c>
      <c r="D319" s="146" t="s">
        <v>171</v>
      </c>
      <c r="E319" s="147" t="s">
        <v>386</v>
      </c>
      <c r="F319" s="148" t="s">
        <v>387</v>
      </c>
      <c r="G319" s="149" t="s">
        <v>181</v>
      </c>
      <c r="H319" s="150">
        <v>47.643000000000001</v>
      </c>
      <c r="I319" s="151"/>
      <c r="J319" s="150">
        <f>ROUND(I319*H319,3)</f>
        <v>0</v>
      </c>
      <c r="K319" s="152"/>
      <c r="L319" s="34"/>
      <c r="M319" s="153" t="s">
        <v>1</v>
      </c>
      <c r="N319" s="154" t="s">
        <v>44</v>
      </c>
      <c r="O319" s="59"/>
      <c r="P319" s="155">
        <f>O319*H319</f>
        <v>0</v>
      </c>
      <c r="Q319" s="155">
        <v>2.2151299999999998</v>
      </c>
      <c r="R319" s="155">
        <f>Q319*H319</f>
        <v>105.53543859</v>
      </c>
      <c r="S319" s="155">
        <v>0</v>
      </c>
      <c r="T319" s="156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7" t="s">
        <v>175</v>
      </c>
      <c r="AT319" s="157" t="s">
        <v>171</v>
      </c>
      <c r="AU319" s="157" t="s">
        <v>176</v>
      </c>
      <c r="AY319" s="18" t="s">
        <v>169</v>
      </c>
      <c r="BE319" s="158">
        <f>IF(N319="základná",J319,0)</f>
        <v>0</v>
      </c>
      <c r="BF319" s="158">
        <f>IF(N319="znížená",J319,0)</f>
        <v>0</v>
      </c>
      <c r="BG319" s="158">
        <f>IF(N319="zákl. prenesená",J319,0)</f>
        <v>0</v>
      </c>
      <c r="BH319" s="158">
        <f>IF(N319="zníž. prenesená",J319,0)</f>
        <v>0</v>
      </c>
      <c r="BI319" s="158">
        <f>IF(N319="nulová",J319,0)</f>
        <v>0</v>
      </c>
      <c r="BJ319" s="18" t="s">
        <v>176</v>
      </c>
      <c r="BK319" s="159">
        <f>ROUND(I319*H319,3)</f>
        <v>0</v>
      </c>
      <c r="BL319" s="18" t="s">
        <v>175</v>
      </c>
      <c r="BM319" s="157" t="s">
        <v>388</v>
      </c>
    </row>
    <row r="320" spans="1:65" s="13" customFormat="1">
      <c r="B320" s="160"/>
      <c r="D320" s="161" t="s">
        <v>178</v>
      </c>
      <c r="E320" s="162" t="s">
        <v>1</v>
      </c>
      <c r="F320" s="163" t="s">
        <v>389</v>
      </c>
      <c r="H320" s="164">
        <v>25.25</v>
      </c>
      <c r="I320" s="165"/>
      <c r="L320" s="160"/>
      <c r="M320" s="166"/>
      <c r="N320" s="167"/>
      <c r="O320" s="167"/>
      <c r="P320" s="167"/>
      <c r="Q320" s="167"/>
      <c r="R320" s="167"/>
      <c r="S320" s="167"/>
      <c r="T320" s="168"/>
      <c r="AT320" s="162" t="s">
        <v>178</v>
      </c>
      <c r="AU320" s="162" t="s">
        <v>176</v>
      </c>
      <c r="AV320" s="13" t="s">
        <v>176</v>
      </c>
      <c r="AW320" s="13" t="s">
        <v>33</v>
      </c>
      <c r="AX320" s="13" t="s">
        <v>78</v>
      </c>
      <c r="AY320" s="162" t="s">
        <v>169</v>
      </c>
    </row>
    <row r="321" spans="1:65" s="13" customFormat="1" ht="20">
      <c r="B321" s="160"/>
      <c r="D321" s="161" t="s">
        <v>178</v>
      </c>
      <c r="E321" s="162" t="s">
        <v>1</v>
      </c>
      <c r="F321" s="163" t="s">
        <v>390</v>
      </c>
      <c r="H321" s="164">
        <v>5.7480000000000002</v>
      </c>
      <c r="I321" s="165"/>
      <c r="L321" s="160"/>
      <c r="M321" s="166"/>
      <c r="N321" s="167"/>
      <c r="O321" s="167"/>
      <c r="P321" s="167"/>
      <c r="Q321" s="167"/>
      <c r="R321" s="167"/>
      <c r="S321" s="167"/>
      <c r="T321" s="168"/>
      <c r="AT321" s="162" t="s">
        <v>178</v>
      </c>
      <c r="AU321" s="162" t="s">
        <v>176</v>
      </c>
      <c r="AV321" s="13" t="s">
        <v>176</v>
      </c>
      <c r="AW321" s="13" t="s">
        <v>33</v>
      </c>
      <c r="AX321" s="13" t="s">
        <v>78</v>
      </c>
      <c r="AY321" s="162" t="s">
        <v>169</v>
      </c>
    </row>
    <row r="322" spans="1:65" s="13" customFormat="1">
      <c r="B322" s="160"/>
      <c r="D322" s="161" t="s">
        <v>178</v>
      </c>
      <c r="E322" s="162" t="s">
        <v>1</v>
      </c>
      <c r="F322" s="163" t="s">
        <v>391</v>
      </c>
      <c r="H322" s="164">
        <v>16.088999999999999</v>
      </c>
      <c r="I322" s="165"/>
      <c r="L322" s="160"/>
      <c r="M322" s="166"/>
      <c r="N322" s="167"/>
      <c r="O322" s="167"/>
      <c r="P322" s="167"/>
      <c r="Q322" s="167"/>
      <c r="R322" s="167"/>
      <c r="S322" s="167"/>
      <c r="T322" s="168"/>
      <c r="AT322" s="162" t="s">
        <v>178</v>
      </c>
      <c r="AU322" s="162" t="s">
        <v>176</v>
      </c>
      <c r="AV322" s="13" t="s">
        <v>176</v>
      </c>
      <c r="AW322" s="13" t="s">
        <v>33</v>
      </c>
      <c r="AX322" s="13" t="s">
        <v>78</v>
      </c>
      <c r="AY322" s="162" t="s">
        <v>169</v>
      </c>
    </row>
    <row r="323" spans="1:65" s="13" customFormat="1">
      <c r="B323" s="160"/>
      <c r="D323" s="161" t="s">
        <v>178</v>
      </c>
      <c r="E323" s="162" t="s">
        <v>1</v>
      </c>
      <c r="F323" s="163" t="s">
        <v>392</v>
      </c>
      <c r="H323" s="164">
        <v>0.55600000000000005</v>
      </c>
      <c r="I323" s="165"/>
      <c r="L323" s="160"/>
      <c r="M323" s="166"/>
      <c r="N323" s="167"/>
      <c r="O323" s="167"/>
      <c r="P323" s="167"/>
      <c r="Q323" s="167"/>
      <c r="R323" s="167"/>
      <c r="S323" s="167"/>
      <c r="T323" s="168"/>
      <c r="AT323" s="162" t="s">
        <v>178</v>
      </c>
      <c r="AU323" s="162" t="s">
        <v>176</v>
      </c>
      <c r="AV323" s="13" t="s">
        <v>176</v>
      </c>
      <c r="AW323" s="13" t="s">
        <v>33</v>
      </c>
      <c r="AX323" s="13" t="s">
        <v>78</v>
      </c>
      <c r="AY323" s="162" t="s">
        <v>169</v>
      </c>
    </row>
    <row r="324" spans="1:65" s="15" customFormat="1">
      <c r="B324" s="176"/>
      <c r="D324" s="161" t="s">
        <v>178</v>
      </c>
      <c r="E324" s="177" t="s">
        <v>1</v>
      </c>
      <c r="F324" s="178" t="s">
        <v>186</v>
      </c>
      <c r="H324" s="179">
        <v>47.643000000000001</v>
      </c>
      <c r="I324" s="180"/>
      <c r="L324" s="176"/>
      <c r="M324" s="181"/>
      <c r="N324" s="182"/>
      <c r="O324" s="182"/>
      <c r="P324" s="182"/>
      <c r="Q324" s="182"/>
      <c r="R324" s="182"/>
      <c r="S324" s="182"/>
      <c r="T324" s="183"/>
      <c r="AT324" s="177" t="s">
        <v>178</v>
      </c>
      <c r="AU324" s="177" t="s">
        <v>176</v>
      </c>
      <c r="AV324" s="15" t="s">
        <v>175</v>
      </c>
      <c r="AW324" s="15" t="s">
        <v>33</v>
      </c>
      <c r="AX324" s="15" t="s">
        <v>86</v>
      </c>
      <c r="AY324" s="177" t="s">
        <v>169</v>
      </c>
    </row>
    <row r="325" spans="1:65" s="2" customFormat="1" ht="24.15" customHeight="1">
      <c r="A325" s="33"/>
      <c r="B325" s="145"/>
      <c r="C325" s="146" t="s">
        <v>393</v>
      </c>
      <c r="D325" s="146" t="s">
        <v>171</v>
      </c>
      <c r="E325" s="147" t="s">
        <v>394</v>
      </c>
      <c r="F325" s="148" t="s">
        <v>395</v>
      </c>
      <c r="G325" s="149" t="s">
        <v>328</v>
      </c>
      <c r="H325" s="150">
        <v>21.186</v>
      </c>
      <c r="I325" s="151"/>
      <c r="J325" s="150">
        <f>ROUND(I325*H325,3)</f>
        <v>0</v>
      </c>
      <c r="K325" s="152"/>
      <c r="L325" s="34"/>
      <c r="M325" s="153" t="s">
        <v>1</v>
      </c>
      <c r="N325" s="154" t="s">
        <v>44</v>
      </c>
      <c r="O325" s="59"/>
      <c r="P325" s="155">
        <f>O325*H325</f>
        <v>0</v>
      </c>
      <c r="Q325" s="155">
        <v>4.0699999999999998E-3</v>
      </c>
      <c r="R325" s="155">
        <f>Q325*H325</f>
        <v>8.6227020000000001E-2</v>
      </c>
      <c r="S325" s="155">
        <v>0</v>
      </c>
      <c r="T325" s="15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7" t="s">
        <v>175</v>
      </c>
      <c r="AT325" s="157" t="s">
        <v>171</v>
      </c>
      <c r="AU325" s="157" t="s">
        <v>176</v>
      </c>
      <c r="AY325" s="18" t="s">
        <v>169</v>
      </c>
      <c r="BE325" s="158">
        <f>IF(N325="základná",J325,0)</f>
        <v>0</v>
      </c>
      <c r="BF325" s="158">
        <f>IF(N325="znížená",J325,0)</f>
        <v>0</v>
      </c>
      <c r="BG325" s="158">
        <f>IF(N325="zákl. prenesená",J325,0)</f>
        <v>0</v>
      </c>
      <c r="BH325" s="158">
        <f>IF(N325="zníž. prenesená",J325,0)</f>
        <v>0</v>
      </c>
      <c r="BI325" s="158">
        <f>IF(N325="nulová",J325,0)</f>
        <v>0</v>
      </c>
      <c r="BJ325" s="18" t="s">
        <v>176</v>
      </c>
      <c r="BK325" s="159">
        <f>ROUND(I325*H325,3)</f>
        <v>0</v>
      </c>
      <c r="BL325" s="18" t="s">
        <v>175</v>
      </c>
      <c r="BM325" s="157" t="s">
        <v>396</v>
      </c>
    </row>
    <row r="326" spans="1:65" s="14" customFormat="1">
      <c r="B326" s="169"/>
      <c r="D326" s="161" t="s">
        <v>178</v>
      </c>
      <c r="E326" s="170" t="s">
        <v>1</v>
      </c>
      <c r="F326" s="171" t="s">
        <v>359</v>
      </c>
      <c r="H326" s="170" t="s">
        <v>1</v>
      </c>
      <c r="I326" s="172"/>
      <c r="L326" s="169"/>
      <c r="M326" s="173"/>
      <c r="N326" s="174"/>
      <c r="O326" s="174"/>
      <c r="P326" s="174"/>
      <c r="Q326" s="174"/>
      <c r="R326" s="174"/>
      <c r="S326" s="174"/>
      <c r="T326" s="175"/>
      <c r="AT326" s="170" t="s">
        <v>178</v>
      </c>
      <c r="AU326" s="170" t="s">
        <v>176</v>
      </c>
      <c r="AV326" s="14" t="s">
        <v>86</v>
      </c>
      <c r="AW326" s="14" t="s">
        <v>33</v>
      </c>
      <c r="AX326" s="14" t="s">
        <v>78</v>
      </c>
      <c r="AY326" s="170" t="s">
        <v>169</v>
      </c>
    </row>
    <row r="327" spans="1:65" s="14" customFormat="1">
      <c r="B327" s="169"/>
      <c r="D327" s="161" t="s">
        <v>178</v>
      </c>
      <c r="E327" s="170" t="s">
        <v>1</v>
      </c>
      <c r="F327" s="171" t="s">
        <v>397</v>
      </c>
      <c r="H327" s="170" t="s">
        <v>1</v>
      </c>
      <c r="I327" s="172"/>
      <c r="L327" s="169"/>
      <c r="M327" s="173"/>
      <c r="N327" s="174"/>
      <c r="O327" s="174"/>
      <c r="P327" s="174"/>
      <c r="Q327" s="174"/>
      <c r="R327" s="174"/>
      <c r="S327" s="174"/>
      <c r="T327" s="175"/>
      <c r="AT327" s="170" t="s">
        <v>178</v>
      </c>
      <c r="AU327" s="170" t="s">
        <v>176</v>
      </c>
      <c r="AV327" s="14" t="s">
        <v>86</v>
      </c>
      <c r="AW327" s="14" t="s">
        <v>33</v>
      </c>
      <c r="AX327" s="14" t="s">
        <v>78</v>
      </c>
      <c r="AY327" s="170" t="s">
        <v>169</v>
      </c>
    </row>
    <row r="328" spans="1:65" s="13" customFormat="1" ht="20">
      <c r="B328" s="160"/>
      <c r="D328" s="161" t="s">
        <v>178</v>
      </c>
      <c r="E328" s="162" t="s">
        <v>1</v>
      </c>
      <c r="F328" s="163" t="s">
        <v>398</v>
      </c>
      <c r="H328" s="164">
        <v>9.9979999999999993</v>
      </c>
      <c r="I328" s="165"/>
      <c r="L328" s="160"/>
      <c r="M328" s="166"/>
      <c r="N328" s="167"/>
      <c r="O328" s="167"/>
      <c r="P328" s="167"/>
      <c r="Q328" s="167"/>
      <c r="R328" s="167"/>
      <c r="S328" s="167"/>
      <c r="T328" s="168"/>
      <c r="AT328" s="162" t="s">
        <v>178</v>
      </c>
      <c r="AU328" s="162" t="s">
        <v>176</v>
      </c>
      <c r="AV328" s="13" t="s">
        <v>176</v>
      </c>
      <c r="AW328" s="13" t="s">
        <v>33</v>
      </c>
      <c r="AX328" s="13" t="s">
        <v>78</v>
      </c>
      <c r="AY328" s="162" t="s">
        <v>169</v>
      </c>
    </row>
    <row r="329" spans="1:65" s="14" customFormat="1">
      <c r="B329" s="169"/>
      <c r="D329" s="161" t="s">
        <v>178</v>
      </c>
      <c r="E329" s="170" t="s">
        <v>1</v>
      </c>
      <c r="F329" s="171" t="s">
        <v>399</v>
      </c>
      <c r="H329" s="170" t="s">
        <v>1</v>
      </c>
      <c r="I329" s="172"/>
      <c r="L329" s="169"/>
      <c r="M329" s="173"/>
      <c r="N329" s="174"/>
      <c r="O329" s="174"/>
      <c r="P329" s="174"/>
      <c r="Q329" s="174"/>
      <c r="R329" s="174"/>
      <c r="S329" s="174"/>
      <c r="T329" s="175"/>
      <c r="AT329" s="170" t="s">
        <v>178</v>
      </c>
      <c r="AU329" s="170" t="s">
        <v>176</v>
      </c>
      <c r="AV329" s="14" t="s">
        <v>86</v>
      </c>
      <c r="AW329" s="14" t="s">
        <v>33</v>
      </c>
      <c r="AX329" s="14" t="s">
        <v>78</v>
      </c>
      <c r="AY329" s="170" t="s">
        <v>169</v>
      </c>
    </row>
    <row r="330" spans="1:65" s="13" customFormat="1">
      <c r="B330" s="160"/>
      <c r="D330" s="161" t="s">
        <v>178</v>
      </c>
      <c r="E330" s="162" t="s">
        <v>1</v>
      </c>
      <c r="F330" s="163" t="s">
        <v>400</v>
      </c>
      <c r="H330" s="164">
        <v>11.188000000000001</v>
      </c>
      <c r="I330" s="165"/>
      <c r="L330" s="160"/>
      <c r="M330" s="166"/>
      <c r="N330" s="167"/>
      <c r="O330" s="167"/>
      <c r="P330" s="167"/>
      <c r="Q330" s="167"/>
      <c r="R330" s="167"/>
      <c r="S330" s="167"/>
      <c r="T330" s="168"/>
      <c r="AT330" s="162" t="s">
        <v>178</v>
      </c>
      <c r="AU330" s="162" t="s">
        <v>176</v>
      </c>
      <c r="AV330" s="13" t="s">
        <v>176</v>
      </c>
      <c r="AW330" s="13" t="s">
        <v>33</v>
      </c>
      <c r="AX330" s="13" t="s">
        <v>78</v>
      </c>
      <c r="AY330" s="162" t="s">
        <v>169</v>
      </c>
    </row>
    <row r="331" spans="1:65" s="15" customFormat="1">
      <c r="B331" s="176"/>
      <c r="D331" s="161" t="s">
        <v>178</v>
      </c>
      <c r="E331" s="177" t="s">
        <v>1</v>
      </c>
      <c r="F331" s="178" t="s">
        <v>186</v>
      </c>
      <c r="H331" s="179">
        <v>21.186</v>
      </c>
      <c r="I331" s="180"/>
      <c r="L331" s="176"/>
      <c r="M331" s="181"/>
      <c r="N331" s="182"/>
      <c r="O331" s="182"/>
      <c r="P331" s="182"/>
      <c r="Q331" s="182"/>
      <c r="R331" s="182"/>
      <c r="S331" s="182"/>
      <c r="T331" s="183"/>
      <c r="AT331" s="177" t="s">
        <v>178</v>
      </c>
      <c r="AU331" s="177" t="s">
        <v>176</v>
      </c>
      <c r="AV331" s="15" t="s">
        <v>175</v>
      </c>
      <c r="AW331" s="15" t="s">
        <v>33</v>
      </c>
      <c r="AX331" s="15" t="s">
        <v>86</v>
      </c>
      <c r="AY331" s="177" t="s">
        <v>169</v>
      </c>
    </row>
    <row r="332" spans="1:65" s="2" customFormat="1" ht="24.15" customHeight="1">
      <c r="A332" s="33"/>
      <c r="B332" s="145"/>
      <c r="C332" s="146" t="s">
        <v>401</v>
      </c>
      <c r="D332" s="146" t="s">
        <v>171</v>
      </c>
      <c r="E332" s="147" t="s">
        <v>402</v>
      </c>
      <c r="F332" s="148" t="s">
        <v>403</v>
      </c>
      <c r="G332" s="149" t="s">
        <v>328</v>
      </c>
      <c r="H332" s="150">
        <v>21.186</v>
      </c>
      <c r="I332" s="151"/>
      <c r="J332" s="150">
        <f>ROUND(I332*H332,3)</f>
        <v>0</v>
      </c>
      <c r="K332" s="152"/>
      <c r="L332" s="34"/>
      <c r="M332" s="153" t="s">
        <v>1</v>
      </c>
      <c r="N332" s="154" t="s">
        <v>44</v>
      </c>
      <c r="O332" s="59"/>
      <c r="P332" s="155">
        <f>O332*H332</f>
        <v>0</v>
      </c>
      <c r="Q332" s="155">
        <v>0</v>
      </c>
      <c r="R332" s="155">
        <f>Q332*H332</f>
        <v>0</v>
      </c>
      <c r="S332" s="155">
        <v>0</v>
      </c>
      <c r="T332" s="156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7" t="s">
        <v>175</v>
      </c>
      <c r="AT332" s="157" t="s">
        <v>171</v>
      </c>
      <c r="AU332" s="157" t="s">
        <v>176</v>
      </c>
      <c r="AY332" s="18" t="s">
        <v>169</v>
      </c>
      <c r="BE332" s="158">
        <f>IF(N332="základná",J332,0)</f>
        <v>0</v>
      </c>
      <c r="BF332" s="158">
        <f>IF(N332="znížená",J332,0)</f>
        <v>0</v>
      </c>
      <c r="BG332" s="158">
        <f>IF(N332="zákl. prenesená",J332,0)</f>
        <v>0</v>
      </c>
      <c r="BH332" s="158">
        <f>IF(N332="zníž. prenesená",J332,0)</f>
        <v>0</v>
      </c>
      <c r="BI332" s="158">
        <f>IF(N332="nulová",J332,0)</f>
        <v>0</v>
      </c>
      <c r="BJ332" s="18" t="s">
        <v>176</v>
      </c>
      <c r="BK332" s="159">
        <f>ROUND(I332*H332,3)</f>
        <v>0</v>
      </c>
      <c r="BL332" s="18" t="s">
        <v>175</v>
      </c>
      <c r="BM332" s="157" t="s">
        <v>404</v>
      </c>
    </row>
    <row r="333" spans="1:65" s="2" customFormat="1" ht="14.4" customHeight="1">
      <c r="A333" s="33"/>
      <c r="B333" s="145"/>
      <c r="C333" s="146" t="s">
        <v>405</v>
      </c>
      <c r="D333" s="146" t="s">
        <v>171</v>
      </c>
      <c r="E333" s="147" t="s">
        <v>406</v>
      </c>
      <c r="F333" s="148" t="s">
        <v>407</v>
      </c>
      <c r="G333" s="149" t="s">
        <v>317</v>
      </c>
      <c r="H333" s="150">
        <v>2.0030000000000001</v>
      </c>
      <c r="I333" s="151"/>
      <c r="J333" s="150">
        <f>ROUND(I333*H333,3)</f>
        <v>0</v>
      </c>
      <c r="K333" s="152"/>
      <c r="L333" s="34"/>
      <c r="M333" s="153" t="s">
        <v>1</v>
      </c>
      <c r="N333" s="154" t="s">
        <v>44</v>
      </c>
      <c r="O333" s="59"/>
      <c r="P333" s="155">
        <f>O333*H333</f>
        <v>0</v>
      </c>
      <c r="Q333" s="155">
        <v>1.20296</v>
      </c>
      <c r="R333" s="155">
        <f>Q333*H333</f>
        <v>2.4095288800000003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175</v>
      </c>
      <c r="AT333" s="157" t="s">
        <v>171</v>
      </c>
      <c r="AU333" s="157" t="s">
        <v>176</v>
      </c>
      <c r="AY333" s="18" t="s">
        <v>169</v>
      </c>
      <c r="BE333" s="158">
        <f>IF(N333="základná",J333,0)</f>
        <v>0</v>
      </c>
      <c r="BF333" s="158">
        <f>IF(N333="znížená",J333,0)</f>
        <v>0</v>
      </c>
      <c r="BG333" s="158">
        <f>IF(N333="zákl. prenesená",J333,0)</f>
        <v>0</v>
      </c>
      <c r="BH333" s="158">
        <f>IF(N333="zníž. prenesená",J333,0)</f>
        <v>0</v>
      </c>
      <c r="BI333" s="158">
        <f>IF(N333="nulová",J333,0)</f>
        <v>0</v>
      </c>
      <c r="BJ333" s="18" t="s">
        <v>176</v>
      </c>
      <c r="BK333" s="159">
        <f>ROUND(I333*H333,3)</f>
        <v>0</v>
      </c>
      <c r="BL333" s="18" t="s">
        <v>175</v>
      </c>
      <c r="BM333" s="157" t="s">
        <v>408</v>
      </c>
    </row>
    <row r="334" spans="1:65" s="14" customFormat="1">
      <c r="B334" s="169"/>
      <c r="D334" s="161" t="s">
        <v>178</v>
      </c>
      <c r="E334" s="170" t="s">
        <v>1</v>
      </c>
      <c r="F334" s="171" t="s">
        <v>359</v>
      </c>
      <c r="H334" s="170" t="s">
        <v>1</v>
      </c>
      <c r="I334" s="172"/>
      <c r="L334" s="169"/>
      <c r="M334" s="173"/>
      <c r="N334" s="174"/>
      <c r="O334" s="174"/>
      <c r="P334" s="174"/>
      <c r="Q334" s="174"/>
      <c r="R334" s="174"/>
      <c r="S334" s="174"/>
      <c r="T334" s="175"/>
      <c r="AT334" s="170" t="s">
        <v>178</v>
      </c>
      <c r="AU334" s="170" t="s">
        <v>176</v>
      </c>
      <c r="AV334" s="14" t="s">
        <v>86</v>
      </c>
      <c r="AW334" s="14" t="s">
        <v>33</v>
      </c>
      <c r="AX334" s="14" t="s">
        <v>78</v>
      </c>
      <c r="AY334" s="170" t="s">
        <v>169</v>
      </c>
    </row>
    <row r="335" spans="1:65" s="13" customFormat="1">
      <c r="B335" s="160"/>
      <c r="D335" s="161" t="s">
        <v>178</v>
      </c>
      <c r="E335" s="162" t="s">
        <v>1</v>
      </c>
      <c r="F335" s="163" t="s">
        <v>409</v>
      </c>
      <c r="H335" s="164">
        <v>2.0030000000000001</v>
      </c>
      <c r="I335" s="165"/>
      <c r="L335" s="160"/>
      <c r="M335" s="166"/>
      <c r="N335" s="167"/>
      <c r="O335" s="167"/>
      <c r="P335" s="167"/>
      <c r="Q335" s="167"/>
      <c r="R335" s="167"/>
      <c r="S335" s="167"/>
      <c r="T335" s="168"/>
      <c r="AT335" s="162" t="s">
        <v>178</v>
      </c>
      <c r="AU335" s="162" t="s">
        <v>176</v>
      </c>
      <c r="AV335" s="13" t="s">
        <v>176</v>
      </c>
      <c r="AW335" s="13" t="s">
        <v>33</v>
      </c>
      <c r="AX335" s="13" t="s">
        <v>78</v>
      </c>
      <c r="AY335" s="162" t="s">
        <v>169</v>
      </c>
    </row>
    <row r="336" spans="1:65" s="15" customFormat="1">
      <c r="B336" s="176"/>
      <c r="D336" s="161" t="s">
        <v>178</v>
      </c>
      <c r="E336" s="177" t="s">
        <v>1</v>
      </c>
      <c r="F336" s="178" t="s">
        <v>186</v>
      </c>
      <c r="H336" s="179">
        <v>2.0030000000000001</v>
      </c>
      <c r="I336" s="180"/>
      <c r="L336" s="176"/>
      <c r="M336" s="181"/>
      <c r="N336" s="182"/>
      <c r="O336" s="182"/>
      <c r="P336" s="182"/>
      <c r="Q336" s="182"/>
      <c r="R336" s="182"/>
      <c r="S336" s="182"/>
      <c r="T336" s="183"/>
      <c r="AT336" s="177" t="s">
        <v>178</v>
      </c>
      <c r="AU336" s="177" t="s">
        <v>176</v>
      </c>
      <c r="AV336" s="15" t="s">
        <v>175</v>
      </c>
      <c r="AW336" s="15" t="s">
        <v>33</v>
      </c>
      <c r="AX336" s="15" t="s">
        <v>86</v>
      </c>
      <c r="AY336" s="177" t="s">
        <v>169</v>
      </c>
    </row>
    <row r="337" spans="1:65" s="2" customFormat="1" ht="37.75" customHeight="1">
      <c r="A337" s="33"/>
      <c r="B337" s="145"/>
      <c r="C337" s="146" t="s">
        <v>410</v>
      </c>
      <c r="D337" s="146" t="s">
        <v>171</v>
      </c>
      <c r="E337" s="147" t="s">
        <v>411</v>
      </c>
      <c r="F337" s="148" t="s">
        <v>412</v>
      </c>
      <c r="G337" s="149" t="s">
        <v>181</v>
      </c>
      <c r="H337" s="150">
        <v>10.936</v>
      </c>
      <c r="I337" s="151"/>
      <c r="J337" s="150">
        <f>ROUND(I337*H337,3)</f>
        <v>0</v>
      </c>
      <c r="K337" s="152"/>
      <c r="L337" s="34"/>
      <c r="M337" s="153" t="s">
        <v>1</v>
      </c>
      <c r="N337" s="154" t="s">
        <v>44</v>
      </c>
      <c r="O337" s="59"/>
      <c r="P337" s="155">
        <f>O337*H337</f>
        <v>0</v>
      </c>
      <c r="Q337" s="155">
        <v>2.16499</v>
      </c>
      <c r="R337" s="155">
        <f>Q337*H337</f>
        <v>23.67633064</v>
      </c>
      <c r="S337" s="155">
        <v>0</v>
      </c>
      <c r="T337" s="156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7" t="s">
        <v>175</v>
      </c>
      <c r="AT337" s="157" t="s">
        <v>171</v>
      </c>
      <c r="AU337" s="157" t="s">
        <v>176</v>
      </c>
      <c r="AY337" s="18" t="s">
        <v>169</v>
      </c>
      <c r="BE337" s="158">
        <f>IF(N337="základná",J337,0)</f>
        <v>0</v>
      </c>
      <c r="BF337" s="158">
        <f>IF(N337="znížená",J337,0)</f>
        <v>0</v>
      </c>
      <c r="BG337" s="158">
        <f>IF(N337="zákl. prenesená",J337,0)</f>
        <v>0</v>
      </c>
      <c r="BH337" s="158">
        <f>IF(N337="zníž. prenesená",J337,0)</f>
        <v>0</v>
      </c>
      <c r="BI337" s="158">
        <f>IF(N337="nulová",J337,0)</f>
        <v>0</v>
      </c>
      <c r="BJ337" s="18" t="s">
        <v>176</v>
      </c>
      <c r="BK337" s="159">
        <f>ROUND(I337*H337,3)</f>
        <v>0</v>
      </c>
      <c r="BL337" s="18" t="s">
        <v>175</v>
      </c>
      <c r="BM337" s="157" t="s">
        <v>413</v>
      </c>
    </row>
    <row r="338" spans="1:65" s="14" customFormat="1">
      <c r="B338" s="169"/>
      <c r="D338" s="161" t="s">
        <v>178</v>
      </c>
      <c r="E338" s="170" t="s">
        <v>1</v>
      </c>
      <c r="F338" s="171" t="s">
        <v>414</v>
      </c>
      <c r="H338" s="170" t="s">
        <v>1</v>
      </c>
      <c r="I338" s="172"/>
      <c r="L338" s="169"/>
      <c r="M338" s="173"/>
      <c r="N338" s="174"/>
      <c r="O338" s="174"/>
      <c r="P338" s="174"/>
      <c r="Q338" s="174"/>
      <c r="R338" s="174"/>
      <c r="S338" s="174"/>
      <c r="T338" s="175"/>
      <c r="AT338" s="170" t="s">
        <v>178</v>
      </c>
      <c r="AU338" s="170" t="s">
        <v>176</v>
      </c>
      <c r="AV338" s="14" t="s">
        <v>86</v>
      </c>
      <c r="AW338" s="14" t="s">
        <v>33</v>
      </c>
      <c r="AX338" s="14" t="s">
        <v>78</v>
      </c>
      <c r="AY338" s="170" t="s">
        <v>169</v>
      </c>
    </row>
    <row r="339" spans="1:65" s="14" customFormat="1">
      <c r="B339" s="169"/>
      <c r="D339" s="161" t="s">
        <v>178</v>
      </c>
      <c r="E339" s="170" t="s">
        <v>1</v>
      </c>
      <c r="F339" s="171" t="s">
        <v>415</v>
      </c>
      <c r="H339" s="170" t="s">
        <v>1</v>
      </c>
      <c r="I339" s="172"/>
      <c r="L339" s="169"/>
      <c r="M339" s="173"/>
      <c r="N339" s="174"/>
      <c r="O339" s="174"/>
      <c r="P339" s="174"/>
      <c r="Q339" s="174"/>
      <c r="R339" s="174"/>
      <c r="S339" s="174"/>
      <c r="T339" s="175"/>
      <c r="AT339" s="170" t="s">
        <v>178</v>
      </c>
      <c r="AU339" s="170" t="s">
        <v>176</v>
      </c>
      <c r="AV339" s="14" t="s">
        <v>86</v>
      </c>
      <c r="AW339" s="14" t="s">
        <v>33</v>
      </c>
      <c r="AX339" s="14" t="s">
        <v>78</v>
      </c>
      <c r="AY339" s="170" t="s">
        <v>169</v>
      </c>
    </row>
    <row r="340" spans="1:65" s="13" customFormat="1">
      <c r="B340" s="160"/>
      <c r="D340" s="161" t="s">
        <v>178</v>
      </c>
      <c r="E340" s="162" t="s">
        <v>1</v>
      </c>
      <c r="F340" s="163" t="s">
        <v>416</v>
      </c>
      <c r="H340" s="164">
        <v>1.673</v>
      </c>
      <c r="I340" s="165"/>
      <c r="L340" s="160"/>
      <c r="M340" s="166"/>
      <c r="N340" s="167"/>
      <c r="O340" s="167"/>
      <c r="P340" s="167"/>
      <c r="Q340" s="167"/>
      <c r="R340" s="167"/>
      <c r="S340" s="167"/>
      <c r="T340" s="168"/>
      <c r="AT340" s="162" t="s">
        <v>178</v>
      </c>
      <c r="AU340" s="162" t="s">
        <v>176</v>
      </c>
      <c r="AV340" s="13" t="s">
        <v>176</v>
      </c>
      <c r="AW340" s="13" t="s">
        <v>33</v>
      </c>
      <c r="AX340" s="13" t="s">
        <v>78</v>
      </c>
      <c r="AY340" s="162" t="s">
        <v>169</v>
      </c>
    </row>
    <row r="341" spans="1:65" s="16" customFormat="1">
      <c r="B341" s="184"/>
      <c r="D341" s="161" t="s">
        <v>178</v>
      </c>
      <c r="E341" s="185" t="s">
        <v>1</v>
      </c>
      <c r="F341" s="186" t="s">
        <v>201</v>
      </c>
      <c r="H341" s="187">
        <v>1.673</v>
      </c>
      <c r="I341" s="188"/>
      <c r="L341" s="184"/>
      <c r="M341" s="189"/>
      <c r="N341" s="190"/>
      <c r="O341" s="190"/>
      <c r="P341" s="190"/>
      <c r="Q341" s="190"/>
      <c r="R341" s="190"/>
      <c r="S341" s="190"/>
      <c r="T341" s="191"/>
      <c r="AT341" s="185" t="s">
        <v>178</v>
      </c>
      <c r="AU341" s="185" t="s">
        <v>176</v>
      </c>
      <c r="AV341" s="16" t="s">
        <v>187</v>
      </c>
      <c r="AW341" s="16" t="s">
        <v>33</v>
      </c>
      <c r="AX341" s="16" t="s">
        <v>78</v>
      </c>
      <c r="AY341" s="185" t="s">
        <v>169</v>
      </c>
    </row>
    <row r="342" spans="1:65" s="14" customFormat="1">
      <c r="B342" s="169"/>
      <c r="D342" s="161" t="s">
        <v>178</v>
      </c>
      <c r="E342" s="170" t="s">
        <v>1</v>
      </c>
      <c r="F342" s="171" t="s">
        <v>417</v>
      </c>
      <c r="H342" s="170" t="s">
        <v>1</v>
      </c>
      <c r="I342" s="172"/>
      <c r="L342" s="169"/>
      <c r="M342" s="173"/>
      <c r="N342" s="174"/>
      <c r="O342" s="174"/>
      <c r="P342" s="174"/>
      <c r="Q342" s="174"/>
      <c r="R342" s="174"/>
      <c r="S342" s="174"/>
      <c r="T342" s="175"/>
      <c r="AT342" s="170" t="s">
        <v>178</v>
      </c>
      <c r="AU342" s="170" t="s">
        <v>176</v>
      </c>
      <c r="AV342" s="14" t="s">
        <v>86</v>
      </c>
      <c r="AW342" s="14" t="s">
        <v>33</v>
      </c>
      <c r="AX342" s="14" t="s">
        <v>78</v>
      </c>
      <c r="AY342" s="170" t="s">
        <v>169</v>
      </c>
    </row>
    <row r="343" spans="1:65" s="14" customFormat="1">
      <c r="B343" s="169"/>
      <c r="D343" s="161" t="s">
        <v>178</v>
      </c>
      <c r="E343" s="170" t="s">
        <v>1</v>
      </c>
      <c r="F343" s="171" t="s">
        <v>418</v>
      </c>
      <c r="H343" s="170" t="s">
        <v>1</v>
      </c>
      <c r="I343" s="172"/>
      <c r="L343" s="169"/>
      <c r="M343" s="173"/>
      <c r="N343" s="174"/>
      <c r="O343" s="174"/>
      <c r="P343" s="174"/>
      <c r="Q343" s="174"/>
      <c r="R343" s="174"/>
      <c r="S343" s="174"/>
      <c r="T343" s="175"/>
      <c r="AT343" s="170" t="s">
        <v>178</v>
      </c>
      <c r="AU343" s="170" t="s">
        <v>176</v>
      </c>
      <c r="AV343" s="14" t="s">
        <v>86</v>
      </c>
      <c r="AW343" s="14" t="s">
        <v>33</v>
      </c>
      <c r="AX343" s="14" t="s">
        <v>78</v>
      </c>
      <c r="AY343" s="170" t="s">
        <v>169</v>
      </c>
    </row>
    <row r="344" spans="1:65" s="13" customFormat="1">
      <c r="B344" s="160"/>
      <c r="D344" s="161" t="s">
        <v>178</v>
      </c>
      <c r="E344" s="162" t="s">
        <v>1</v>
      </c>
      <c r="F344" s="163" t="s">
        <v>419</v>
      </c>
      <c r="H344" s="164">
        <v>1.925</v>
      </c>
      <c r="I344" s="165"/>
      <c r="L344" s="160"/>
      <c r="M344" s="166"/>
      <c r="N344" s="167"/>
      <c r="O344" s="167"/>
      <c r="P344" s="167"/>
      <c r="Q344" s="167"/>
      <c r="R344" s="167"/>
      <c r="S344" s="167"/>
      <c r="T344" s="168"/>
      <c r="AT344" s="162" t="s">
        <v>178</v>
      </c>
      <c r="AU344" s="162" t="s">
        <v>176</v>
      </c>
      <c r="AV344" s="13" t="s">
        <v>176</v>
      </c>
      <c r="AW344" s="13" t="s">
        <v>33</v>
      </c>
      <c r="AX344" s="13" t="s">
        <v>78</v>
      </c>
      <c r="AY344" s="162" t="s">
        <v>169</v>
      </c>
    </row>
    <row r="345" spans="1:65" s="14" customFormat="1">
      <c r="B345" s="169"/>
      <c r="D345" s="161" t="s">
        <v>178</v>
      </c>
      <c r="E345" s="170" t="s">
        <v>1</v>
      </c>
      <c r="F345" s="171" t="s">
        <v>420</v>
      </c>
      <c r="H345" s="170" t="s">
        <v>1</v>
      </c>
      <c r="I345" s="172"/>
      <c r="L345" s="169"/>
      <c r="M345" s="173"/>
      <c r="N345" s="174"/>
      <c r="O345" s="174"/>
      <c r="P345" s="174"/>
      <c r="Q345" s="174"/>
      <c r="R345" s="174"/>
      <c r="S345" s="174"/>
      <c r="T345" s="175"/>
      <c r="AT345" s="170" t="s">
        <v>178</v>
      </c>
      <c r="AU345" s="170" t="s">
        <v>176</v>
      </c>
      <c r="AV345" s="14" t="s">
        <v>86</v>
      </c>
      <c r="AW345" s="14" t="s">
        <v>33</v>
      </c>
      <c r="AX345" s="14" t="s">
        <v>78</v>
      </c>
      <c r="AY345" s="170" t="s">
        <v>169</v>
      </c>
    </row>
    <row r="346" spans="1:65" s="13" customFormat="1">
      <c r="B346" s="160"/>
      <c r="D346" s="161" t="s">
        <v>178</v>
      </c>
      <c r="E346" s="162" t="s">
        <v>1</v>
      </c>
      <c r="F346" s="163" t="s">
        <v>421</v>
      </c>
      <c r="H346" s="164">
        <v>2.048</v>
      </c>
      <c r="I346" s="165"/>
      <c r="L346" s="160"/>
      <c r="M346" s="166"/>
      <c r="N346" s="167"/>
      <c r="O346" s="167"/>
      <c r="P346" s="167"/>
      <c r="Q346" s="167"/>
      <c r="R346" s="167"/>
      <c r="S346" s="167"/>
      <c r="T346" s="168"/>
      <c r="AT346" s="162" t="s">
        <v>178</v>
      </c>
      <c r="AU346" s="162" t="s">
        <v>176</v>
      </c>
      <c r="AV346" s="13" t="s">
        <v>176</v>
      </c>
      <c r="AW346" s="13" t="s">
        <v>33</v>
      </c>
      <c r="AX346" s="13" t="s">
        <v>78</v>
      </c>
      <c r="AY346" s="162" t="s">
        <v>169</v>
      </c>
    </row>
    <row r="347" spans="1:65" s="13" customFormat="1">
      <c r="B347" s="160"/>
      <c r="D347" s="161" t="s">
        <v>178</v>
      </c>
      <c r="E347" s="162" t="s">
        <v>1</v>
      </c>
      <c r="F347" s="163" t="s">
        <v>422</v>
      </c>
      <c r="H347" s="164">
        <v>3.6</v>
      </c>
      <c r="I347" s="165"/>
      <c r="L347" s="160"/>
      <c r="M347" s="166"/>
      <c r="N347" s="167"/>
      <c r="O347" s="167"/>
      <c r="P347" s="167"/>
      <c r="Q347" s="167"/>
      <c r="R347" s="167"/>
      <c r="S347" s="167"/>
      <c r="T347" s="168"/>
      <c r="AT347" s="162" t="s">
        <v>178</v>
      </c>
      <c r="AU347" s="162" t="s">
        <v>176</v>
      </c>
      <c r="AV347" s="13" t="s">
        <v>176</v>
      </c>
      <c r="AW347" s="13" t="s">
        <v>33</v>
      </c>
      <c r="AX347" s="13" t="s">
        <v>78</v>
      </c>
      <c r="AY347" s="162" t="s">
        <v>169</v>
      </c>
    </row>
    <row r="348" spans="1:65" s="16" customFormat="1">
      <c r="B348" s="184"/>
      <c r="D348" s="161" t="s">
        <v>178</v>
      </c>
      <c r="E348" s="185" t="s">
        <v>1</v>
      </c>
      <c r="F348" s="186" t="s">
        <v>201</v>
      </c>
      <c r="H348" s="187">
        <v>7.5730000000000004</v>
      </c>
      <c r="I348" s="188"/>
      <c r="L348" s="184"/>
      <c r="M348" s="189"/>
      <c r="N348" s="190"/>
      <c r="O348" s="190"/>
      <c r="P348" s="190"/>
      <c r="Q348" s="190"/>
      <c r="R348" s="190"/>
      <c r="S348" s="190"/>
      <c r="T348" s="191"/>
      <c r="AT348" s="185" t="s">
        <v>178</v>
      </c>
      <c r="AU348" s="185" t="s">
        <v>176</v>
      </c>
      <c r="AV348" s="16" t="s">
        <v>187</v>
      </c>
      <c r="AW348" s="16" t="s">
        <v>33</v>
      </c>
      <c r="AX348" s="16" t="s">
        <v>78</v>
      </c>
      <c r="AY348" s="185" t="s">
        <v>169</v>
      </c>
    </row>
    <row r="349" spans="1:65" s="14" customFormat="1">
      <c r="B349" s="169"/>
      <c r="D349" s="161" t="s">
        <v>178</v>
      </c>
      <c r="E349" s="170" t="s">
        <v>1</v>
      </c>
      <c r="F349" s="171" t="s">
        <v>423</v>
      </c>
      <c r="H349" s="170" t="s">
        <v>1</v>
      </c>
      <c r="I349" s="172"/>
      <c r="L349" s="169"/>
      <c r="M349" s="173"/>
      <c r="N349" s="174"/>
      <c r="O349" s="174"/>
      <c r="P349" s="174"/>
      <c r="Q349" s="174"/>
      <c r="R349" s="174"/>
      <c r="S349" s="174"/>
      <c r="T349" s="175"/>
      <c r="AT349" s="170" t="s">
        <v>178</v>
      </c>
      <c r="AU349" s="170" t="s">
        <v>176</v>
      </c>
      <c r="AV349" s="14" t="s">
        <v>86</v>
      </c>
      <c r="AW349" s="14" t="s">
        <v>33</v>
      </c>
      <c r="AX349" s="14" t="s">
        <v>78</v>
      </c>
      <c r="AY349" s="170" t="s">
        <v>169</v>
      </c>
    </row>
    <row r="350" spans="1:65" s="14" customFormat="1">
      <c r="B350" s="169"/>
      <c r="D350" s="161" t="s">
        <v>178</v>
      </c>
      <c r="E350" s="170" t="s">
        <v>1</v>
      </c>
      <c r="F350" s="171" t="s">
        <v>424</v>
      </c>
      <c r="H350" s="170" t="s">
        <v>1</v>
      </c>
      <c r="I350" s="172"/>
      <c r="L350" s="169"/>
      <c r="M350" s="173"/>
      <c r="N350" s="174"/>
      <c r="O350" s="174"/>
      <c r="P350" s="174"/>
      <c r="Q350" s="174"/>
      <c r="R350" s="174"/>
      <c r="S350" s="174"/>
      <c r="T350" s="175"/>
      <c r="AT350" s="170" t="s">
        <v>178</v>
      </c>
      <c r="AU350" s="170" t="s">
        <v>176</v>
      </c>
      <c r="AV350" s="14" t="s">
        <v>86</v>
      </c>
      <c r="AW350" s="14" t="s">
        <v>33</v>
      </c>
      <c r="AX350" s="14" t="s">
        <v>78</v>
      </c>
      <c r="AY350" s="170" t="s">
        <v>169</v>
      </c>
    </row>
    <row r="351" spans="1:65" s="13" customFormat="1">
      <c r="B351" s="160"/>
      <c r="D351" s="161" t="s">
        <v>178</v>
      </c>
      <c r="E351" s="162" t="s">
        <v>1</v>
      </c>
      <c r="F351" s="163" t="s">
        <v>425</v>
      </c>
      <c r="H351" s="164">
        <v>1.69</v>
      </c>
      <c r="I351" s="165"/>
      <c r="L351" s="160"/>
      <c r="M351" s="166"/>
      <c r="N351" s="167"/>
      <c r="O351" s="167"/>
      <c r="P351" s="167"/>
      <c r="Q351" s="167"/>
      <c r="R351" s="167"/>
      <c r="S351" s="167"/>
      <c r="T351" s="168"/>
      <c r="AT351" s="162" t="s">
        <v>178</v>
      </c>
      <c r="AU351" s="162" t="s">
        <v>176</v>
      </c>
      <c r="AV351" s="13" t="s">
        <v>176</v>
      </c>
      <c r="AW351" s="13" t="s">
        <v>33</v>
      </c>
      <c r="AX351" s="13" t="s">
        <v>78</v>
      </c>
      <c r="AY351" s="162" t="s">
        <v>169</v>
      </c>
    </row>
    <row r="352" spans="1:65" s="16" customFormat="1">
      <c r="B352" s="184"/>
      <c r="D352" s="161" t="s">
        <v>178</v>
      </c>
      <c r="E352" s="185" t="s">
        <v>1</v>
      </c>
      <c r="F352" s="186" t="s">
        <v>201</v>
      </c>
      <c r="H352" s="187">
        <v>1.69</v>
      </c>
      <c r="I352" s="188"/>
      <c r="L352" s="184"/>
      <c r="M352" s="189"/>
      <c r="N352" s="190"/>
      <c r="O352" s="190"/>
      <c r="P352" s="190"/>
      <c r="Q352" s="190"/>
      <c r="R352" s="190"/>
      <c r="S352" s="190"/>
      <c r="T352" s="191"/>
      <c r="AT352" s="185" t="s">
        <v>178</v>
      </c>
      <c r="AU352" s="185" t="s">
        <v>176</v>
      </c>
      <c r="AV352" s="16" t="s">
        <v>187</v>
      </c>
      <c r="AW352" s="16" t="s">
        <v>33</v>
      </c>
      <c r="AX352" s="16" t="s">
        <v>78</v>
      </c>
      <c r="AY352" s="185" t="s">
        <v>169</v>
      </c>
    </row>
    <row r="353" spans="1:65" s="15" customFormat="1">
      <c r="B353" s="176"/>
      <c r="D353" s="161" t="s">
        <v>178</v>
      </c>
      <c r="E353" s="177" t="s">
        <v>1</v>
      </c>
      <c r="F353" s="178" t="s">
        <v>186</v>
      </c>
      <c r="H353" s="179">
        <v>10.936</v>
      </c>
      <c r="I353" s="180"/>
      <c r="L353" s="176"/>
      <c r="M353" s="181"/>
      <c r="N353" s="182"/>
      <c r="O353" s="182"/>
      <c r="P353" s="182"/>
      <c r="Q353" s="182"/>
      <c r="R353" s="182"/>
      <c r="S353" s="182"/>
      <c r="T353" s="183"/>
      <c r="AT353" s="177" t="s">
        <v>178</v>
      </c>
      <c r="AU353" s="177" t="s">
        <v>176</v>
      </c>
      <c r="AV353" s="15" t="s">
        <v>175</v>
      </c>
      <c r="AW353" s="15" t="s">
        <v>33</v>
      </c>
      <c r="AX353" s="15" t="s">
        <v>86</v>
      </c>
      <c r="AY353" s="177" t="s">
        <v>169</v>
      </c>
    </row>
    <row r="354" spans="1:65" s="2" customFormat="1" ht="24.15" customHeight="1">
      <c r="A354" s="33"/>
      <c r="B354" s="145"/>
      <c r="C354" s="146" t="s">
        <v>426</v>
      </c>
      <c r="D354" s="146" t="s">
        <v>171</v>
      </c>
      <c r="E354" s="147" t="s">
        <v>427</v>
      </c>
      <c r="F354" s="148" t="s">
        <v>428</v>
      </c>
      <c r="G354" s="149" t="s">
        <v>181</v>
      </c>
      <c r="H354" s="150">
        <v>8.9570000000000007</v>
      </c>
      <c r="I354" s="151"/>
      <c r="J354" s="150">
        <f>ROUND(I354*H354,3)</f>
        <v>0</v>
      </c>
      <c r="K354" s="152"/>
      <c r="L354" s="34"/>
      <c r="M354" s="153" t="s">
        <v>1</v>
      </c>
      <c r="N354" s="154" t="s">
        <v>44</v>
      </c>
      <c r="O354" s="59"/>
      <c r="P354" s="155">
        <f>O354*H354</f>
        <v>0</v>
      </c>
      <c r="Q354" s="155">
        <v>2.1170900000000001</v>
      </c>
      <c r="R354" s="155">
        <f>Q354*H354</f>
        <v>18.962775130000004</v>
      </c>
      <c r="S354" s="155">
        <v>0</v>
      </c>
      <c r="T354" s="156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7" t="s">
        <v>175</v>
      </c>
      <c r="AT354" s="157" t="s">
        <v>171</v>
      </c>
      <c r="AU354" s="157" t="s">
        <v>176</v>
      </c>
      <c r="AY354" s="18" t="s">
        <v>169</v>
      </c>
      <c r="BE354" s="158">
        <f>IF(N354="základná",J354,0)</f>
        <v>0</v>
      </c>
      <c r="BF354" s="158">
        <f>IF(N354="znížená",J354,0)</f>
        <v>0</v>
      </c>
      <c r="BG354" s="158">
        <f>IF(N354="zákl. prenesená",J354,0)</f>
        <v>0</v>
      </c>
      <c r="BH354" s="158">
        <f>IF(N354="zníž. prenesená",J354,0)</f>
        <v>0</v>
      </c>
      <c r="BI354" s="158">
        <f>IF(N354="nulová",J354,0)</f>
        <v>0</v>
      </c>
      <c r="BJ354" s="18" t="s">
        <v>176</v>
      </c>
      <c r="BK354" s="159">
        <f>ROUND(I354*H354,3)</f>
        <v>0</v>
      </c>
      <c r="BL354" s="18" t="s">
        <v>175</v>
      </c>
      <c r="BM354" s="157" t="s">
        <v>429</v>
      </c>
    </row>
    <row r="355" spans="1:65" s="14" customFormat="1">
      <c r="B355" s="169"/>
      <c r="D355" s="161" t="s">
        <v>178</v>
      </c>
      <c r="E355" s="170" t="s">
        <v>1</v>
      </c>
      <c r="F355" s="171" t="s">
        <v>217</v>
      </c>
      <c r="H355" s="170" t="s">
        <v>1</v>
      </c>
      <c r="I355" s="172"/>
      <c r="L355" s="169"/>
      <c r="M355" s="173"/>
      <c r="N355" s="174"/>
      <c r="O355" s="174"/>
      <c r="P355" s="174"/>
      <c r="Q355" s="174"/>
      <c r="R355" s="174"/>
      <c r="S355" s="174"/>
      <c r="T355" s="175"/>
      <c r="AT355" s="170" t="s">
        <v>178</v>
      </c>
      <c r="AU355" s="170" t="s">
        <v>176</v>
      </c>
      <c r="AV355" s="14" t="s">
        <v>86</v>
      </c>
      <c r="AW355" s="14" t="s">
        <v>33</v>
      </c>
      <c r="AX355" s="14" t="s">
        <v>78</v>
      </c>
      <c r="AY355" s="170" t="s">
        <v>169</v>
      </c>
    </row>
    <row r="356" spans="1:65" s="13" customFormat="1">
      <c r="B356" s="160"/>
      <c r="D356" s="161" t="s">
        <v>178</v>
      </c>
      <c r="E356" s="162" t="s">
        <v>1</v>
      </c>
      <c r="F356" s="163" t="s">
        <v>430</v>
      </c>
      <c r="H356" s="164">
        <v>1.395</v>
      </c>
      <c r="I356" s="165"/>
      <c r="L356" s="160"/>
      <c r="M356" s="166"/>
      <c r="N356" s="167"/>
      <c r="O356" s="167"/>
      <c r="P356" s="167"/>
      <c r="Q356" s="167"/>
      <c r="R356" s="167"/>
      <c r="S356" s="167"/>
      <c r="T356" s="168"/>
      <c r="AT356" s="162" t="s">
        <v>178</v>
      </c>
      <c r="AU356" s="162" t="s">
        <v>176</v>
      </c>
      <c r="AV356" s="13" t="s">
        <v>176</v>
      </c>
      <c r="AW356" s="13" t="s">
        <v>33</v>
      </c>
      <c r="AX356" s="13" t="s">
        <v>78</v>
      </c>
      <c r="AY356" s="162" t="s">
        <v>169</v>
      </c>
    </row>
    <row r="357" spans="1:65" s="13" customFormat="1">
      <c r="B357" s="160"/>
      <c r="D357" s="161" t="s">
        <v>178</v>
      </c>
      <c r="E357" s="162" t="s">
        <v>1</v>
      </c>
      <c r="F357" s="163" t="s">
        <v>431</v>
      </c>
      <c r="H357" s="164">
        <v>0.92300000000000004</v>
      </c>
      <c r="I357" s="165"/>
      <c r="L357" s="160"/>
      <c r="M357" s="166"/>
      <c r="N357" s="167"/>
      <c r="O357" s="167"/>
      <c r="P357" s="167"/>
      <c r="Q357" s="167"/>
      <c r="R357" s="167"/>
      <c r="S357" s="167"/>
      <c r="T357" s="168"/>
      <c r="AT357" s="162" t="s">
        <v>178</v>
      </c>
      <c r="AU357" s="162" t="s">
        <v>176</v>
      </c>
      <c r="AV357" s="13" t="s">
        <v>176</v>
      </c>
      <c r="AW357" s="13" t="s">
        <v>33</v>
      </c>
      <c r="AX357" s="13" t="s">
        <v>78</v>
      </c>
      <c r="AY357" s="162" t="s">
        <v>169</v>
      </c>
    </row>
    <row r="358" spans="1:65" s="13" customFormat="1">
      <c r="B358" s="160"/>
      <c r="D358" s="161" t="s">
        <v>178</v>
      </c>
      <c r="E358" s="162" t="s">
        <v>1</v>
      </c>
      <c r="F358" s="163" t="s">
        <v>432</v>
      </c>
      <c r="H358" s="164">
        <v>2.67</v>
      </c>
      <c r="I358" s="165"/>
      <c r="L358" s="160"/>
      <c r="M358" s="166"/>
      <c r="N358" s="167"/>
      <c r="O358" s="167"/>
      <c r="P358" s="167"/>
      <c r="Q358" s="167"/>
      <c r="R358" s="167"/>
      <c r="S358" s="167"/>
      <c r="T358" s="168"/>
      <c r="AT358" s="162" t="s">
        <v>178</v>
      </c>
      <c r="AU358" s="162" t="s">
        <v>176</v>
      </c>
      <c r="AV358" s="13" t="s">
        <v>176</v>
      </c>
      <c r="AW358" s="13" t="s">
        <v>33</v>
      </c>
      <c r="AX358" s="13" t="s">
        <v>78</v>
      </c>
      <c r="AY358" s="162" t="s">
        <v>169</v>
      </c>
    </row>
    <row r="359" spans="1:65" s="13" customFormat="1">
      <c r="B359" s="160"/>
      <c r="D359" s="161" t="s">
        <v>178</v>
      </c>
      <c r="E359" s="162" t="s">
        <v>1</v>
      </c>
      <c r="F359" s="163" t="s">
        <v>433</v>
      </c>
      <c r="H359" s="164">
        <v>0.61499999999999999</v>
      </c>
      <c r="I359" s="165"/>
      <c r="L359" s="160"/>
      <c r="M359" s="166"/>
      <c r="N359" s="167"/>
      <c r="O359" s="167"/>
      <c r="P359" s="167"/>
      <c r="Q359" s="167"/>
      <c r="R359" s="167"/>
      <c r="S359" s="167"/>
      <c r="T359" s="168"/>
      <c r="AT359" s="162" t="s">
        <v>178</v>
      </c>
      <c r="AU359" s="162" t="s">
        <v>176</v>
      </c>
      <c r="AV359" s="13" t="s">
        <v>176</v>
      </c>
      <c r="AW359" s="13" t="s">
        <v>33</v>
      </c>
      <c r="AX359" s="13" t="s">
        <v>78</v>
      </c>
      <c r="AY359" s="162" t="s">
        <v>169</v>
      </c>
    </row>
    <row r="360" spans="1:65" s="13" customFormat="1">
      <c r="B360" s="160"/>
      <c r="D360" s="161" t="s">
        <v>178</v>
      </c>
      <c r="E360" s="162" t="s">
        <v>1</v>
      </c>
      <c r="F360" s="163" t="s">
        <v>434</v>
      </c>
      <c r="H360" s="164">
        <v>0.48799999999999999</v>
      </c>
      <c r="I360" s="165"/>
      <c r="L360" s="160"/>
      <c r="M360" s="166"/>
      <c r="N360" s="167"/>
      <c r="O360" s="167"/>
      <c r="P360" s="167"/>
      <c r="Q360" s="167"/>
      <c r="R360" s="167"/>
      <c r="S360" s="167"/>
      <c r="T360" s="168"/>
      <c r="AT360" s="162" t="s">
        <v>178</v>
      </c>
      <c r="AU360" s="162" t="s">
        <v>176</v>
      </c>
      <c r="AV360" s="13" t="s">
        <v>176</v>
      </c>
      <c r="AW360" s="13" t="s">
        <v>33</v>
      </c>
      <c r="AX360" s="13" t="s">
        <v>78</v>
      </c>
      <c r="AY360" s="162" t="s">
        <v>169</v>
      </c>
    </row>
    <row r="361" spans="1:65" s="13" customFormat="1">
      <c r="B361" s="160"/>
      <c r="D361" s="161" t="s">
        <v>178</v>
      </c>
      <c r="E361" s="162" t="s">
        <v>1</v>
      </c>
      <c r="F361" s="163" t="s">
        <v>435</v>
      </c>
      <c r="H361" s="164">
        <v>0.98299999999999998</v>
      </c>
      <c r="I361" s="165"/>
      <c r="L361" s="160"/>
      <c r="M361" s="166"/>
      <c r="N361" s="167"/>
      <c r="O361" s="167"/>
      <c r="P361" s="167"/>
      <c r="Q361" s="167"/>
      <c r="R361" s="167"/>
      <c r="S361" s="167"/>
      <c r="T361" s="168"/>
      <c r="AT361" s="162" t="s">
        <v>178</v>
      </c>
      <c r="AU361" s="162" t="s">
        <v>176</v>
      </c>
      <c r="AV361" s="13" t="s">
        <v>176</v>
      </c>
      <c r="AW361" s="13" t="s">
        <v>33</v>
      </c>
      <c r="AX361" s="13" t="s">
        <v>78</v>
      </c>
      <c r="AY361" s="162" t="s">
        <v>169</v>
      </c>
    </row>
    <row r="362" spans="1:65" s="13" customFormat="1">
      <c r="B362" s="160"/>
      <c r="D362" s="161" t="s">
        <v>178</v>
      </c>
      <c r="E362" s="162" t="s">
        <v>1</v>
      </c>
      <c r="F362" s="163" t="s">
        <v>436</v>
      </c>
      <c r="H362" s="164">
        <v>1.883</v>
      </c>
      <c r="I362" s="165"/>
      <c r="L362" s="160"/>
      <c r="M362" s="166"/>
      <c r="N362" s="167"/>
      <c r="O362" s="167"/>
      <c r="P362" s="167"/>
      <c r="Q362" s="167"/>
      <c r="R362" s="167"/>
      <c r="S362" s="167"/>
      <c r="T362" s="168"/>
      <c r="AT362" s="162" t="s">
        <v>178</v>
      </c>
      <c r="AU362" s="162" t="s">
        <v>176</v>
      </c>
      <c r="AV362" s="13" t="s">
        <v>176</v>
      </c>
      <c r="AW362" s="13" t="s">
        <v>33</v>
      </c>
      <c r="AX362" s="13" t="s">
        <v>78</v>
      </c>
      <c r="AY362" s="162" t="s">
        <v>169</v>
      </c>
    </row>
    <row r="363" spans="1:65" s="15" customFormat="1">
      <c r="B363" s="176"/>
      <c r="D363" s="161" t="s">
        <v>178</v>
      </c>
      <c r="E363" s="177" t="s">
        <v>1</v>
      </c>
      <c r="F363" s="178" t="s">
        <v>186</v>
      </c>
      <c r="H363" s="179">
        <v>8.956999999999999</v>
      </c>
      <c r="I363" s="180"/>
      <c r="L363" s="176"/>
      <c r="M363" s="181"/>
      <c r="N363" s="182"/>
      <c r="O363" s="182"/>
      <c r="P363" s="182"/>
      <c r="Q363" s="182"/>
      <c r="R363" s="182"/>
      <c r="S363" s="182"/>
      <c r="T363" s="183"/>
      <c r="AT363" s="177" t="s">
        <v>178</v>
      </c>
      <c r="AU363" s="177" t="s">
        <v>176</v>
      </c>
      <c r="AV363" s="15" t="s">
        <v>175</v>
      </c>
      <c r="AW363" s="15" t="s">
        <v>33</v>
      </c>
      <c r="AX363" s="15" t="s">
        <v>86</v>
      </c>
      <c r="AY363" s="177" t="s">
        <v>169</v>
      </c>
    </row>
    <row r="364" spans="1:65" s="2" customFormat="1" ht="24.15" customHeight="1">
      <c r="A364" s="33"/>
      <c r="B364" s="145"/>
      <c r="C364" s="146" t="s">
        <v>437</v>
      </c>
      <c r="D364" s="146" t="s">
        <v>171</v>
      </c>
      <c r="E364" s="147" t="s">
        <v>438</v>
      </c>
      <c r="F364" s="148" t="s">
        <v>439</v>
      </c>
      <c r="G364" s="149" t="s">
        <v>353</v>
      </c>
      <c r="H364" s="150">
        <v>28.286999999999999</v>
      </c>
      <c r="I364" s="151"/>
      <c r="J364" s="150">
        <f>ROUND(I364*H364,3)</f>
        <v>0</v>
      </c>
      <c r="K364" s="152"/>
      <c r="L364" s="34"/>
      <c r="M364" s="153" t="s">
        <v>1</v>
      </c>
      <c r="N364" s="154" t="s">
        <v>44</v>
      </c>
      <c r="O364" s="59"/>
      <c r="P364" s="155">
        <f>O364*H364</f>
        <v>0</v>
      </c>
      <c r="Q364" s="155">
        <v>0</v>
      </c>
      <c r="R364" s="155">
        <f>Q364*H364</f>
        <v>0</v>
      </c>
      <c r="S364" s="155">
        <v>0</v>
      </c>
      <c r="T364" s="156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57" t="s">
        <v>175</v>
      </c>
      <c r="AT364" s="157" t="s">
        <v>171</v>
      </c>
      <c r="AU364" s="157" t="s">
        <v>176</v>
      </c>
      <c r="AY364" s="18" t="s">
        <v>169</v>
      </c>
      <c r="BE364" s="158">
        <f>IF(N364="základná",J364,0)</f>
        <v>0</v>
      </c>
      <c r="BF364" s="158">
        <f>IF(N364="znížená",J364,0)</f>
        <v>0</v>
      </c>
      <c r="BG364" s="158">
        <f>IF(N364="zákl. prenesená",J364,0)</f>
        <v>0</v>
      </c>
      <c r="BH364" s="158">
        <f>IF(N364="zníž. prenesená",J364,0)</f>
        <v>0</v>
      </c>
      <c r="BI364" s="158">
        <f>IF(N364="nulová",J364,0)</f>
        <v>0</v>
      </c>
      <c r="BJ364" s="18" t="s">
        <v>176</v>
      </c>
      <c r="BK364" s="159">
        <f>ROUND(I364*H364,3)</f>
        <v>0</v>
      </c>
      <c r="BL364" s="18" t="s">
        <v>175</v>
      </c>
      <c r="BM364" s="157" t="s">
        <v>440</v>
      </c>
    </row>
    <row r="365" spans="1:65" s="13" customFormat="1">
      <c r="B365" s="160"/>
      <c r="D365" s="161" t="s">
        <v>178</v>
      </c>
      <c r="E365" s="162" t="s">
        <v>1</v>
      </c>
      <c r="F365" s="163" t="s">
        <v>441</v>
      </c>
      <c r="H365" s="164">
        <v>10.038</v>
      </c>
      <c r="I365" s="165"/>
      <c r="L365" s="160"/>
      <c r="M365" s="166"/>
      <c r="N365" s="167"/>
      <c r="O365" s="167"/>
      <c r="P365" s="167"/>
      <c r="Q365" s="167"/>
      <c r="R365" s="167"/>
      <c r="S365" s="167"/>
      <c r="T365" s="168"/>
      <c r="AT365" s="162" t="s">
        <v>178</v>
      </c>
      <c r="AU365" s="162" t="s">
        <v>176</v>
      </c>
      <c r="AV365" s="13" t="s">
        <v>176</v>
      </c>
      <c r="AW365" s="13" t="s">
        <v>33</v>
      </c>
      <c r="AX365" s="13" t="s">
        <v>78</v>
      </c>
      <c r="AY365" s="162" t="s">
        <v>169</v>
      </c>
    </row>
    <row r="366" spans="1:65" s="13" customFormat="1">
      <c r="B366" s="160"/>
      <c r="D366" s="161" t="s">
        <v>178</v>
      </c>
      <c r="E366" s="162" t="s">
        <v>1</v>
      </c>
      <c r="F366" s="163" t="s">
        <v>442</v>
      </c>
      <c r="H366" s="164">
        <v>11.151</v>
      </c>
      <c r="I366" s="165"/>
      <c r="L366" s="160"/>
      <c r="M366" s="166"/>
      <c r="N366" s="167"/>
      <c r="O366" s="167"/>
      <c r="P366" s="167"/>
      <c r="Q366" s="167"/>
      <c r="R366" s="167"/>
      <c r="S366" s="167"/>
      <c r="T366" s="168"/>
      <c r="AT366" s="162" t="s">
        <v>178</v>
      </c>
      <c r="AU366" s="162" t="s">
        <v>176</v>
      </c>
      <c r="AV366" s="13" t="s">
        <v>176</v>
      </c>
      <c r="AW366" s="13" t="s">
        <v>33</v>
      </c>
      <c r="AX366" s="13" t="s">
        <v>78</v>
      </c>
      <c r="AY366" s="162" t="s">
        <v>169</v>
      </c>
    </row>
    <row r="367" spans="1:65" s="13" customFormat="1">
      <c r="B367" s="160"/>
      <c r="D367" s="161" t="s">
        <v>178</v>
      </c>
      <c r="E367" s="162" t="s">
        <v>1</v>
      </c>
      <c r="F367" s="163" t="s">
        <v>443</v>
      </c>
      <c r="H367" s="164">
        <v>7.0979999999999999</v>
      </c>
      <c r="I367" s="165"/>
      <c r="L367" s="160"/>
      <c r="M367" s="166"/>
      <c r="N367" s="167"/>
      <c r="O367" s="167"/>
      <c r="P367" s="167"/>
      <c r="Q367" s="167"/>
      <c r="R367" s="167"/>
      <c r="S367" s="167"/>
      <c r="T367" s="168"/>
      <c r="AT367" s="162" t="s">
        <v>178</v>
      </c>
      <c r="AU367" s="162" t="s">
        <v>176</v>
      </c>
      <c r="AV367" s="13" t="s">
        <v>176</v>
      </c>
      <c r="AW367" s="13" t="s">
        <v>33</v>
      </c>
      <c r="AX367" s="13" t="s">
        <v>78</v>
      </c>
      <c r="AY367" s="162" t="s">
        <v>169</v>
      </c>
    </row>
    <row r="368" spans="1:65" s="15" customFormat="1">
      <c r="B368" s="176"/>
      <c r="D368" s="161" t="s">
        <v>178</v>
      </c>
      <c r="E368" s="177" t="s">
        <v>1</v>
      </c>
      <c r="F368" s="178" t="s">
        <v>186</v>
      </c>
      <c r="H368" s="179">
        <v>28.286999999999999</v>
      </c>
      <c r="I368" s="180"/>
      <c r="L368" s="176"/>
      <c r="M368" s="181"/>
      <c r="N368" s="182"/>
      <c r="O368" s="182"/>
      <c r="P368" s="182"/>
      <c r="Q368" s="182"/>
      <c r="R368" s="182"/>
      <c r="S368" s="182"/>
      <c r="T368" s="183"/>
      <c r="AT368" s="177" t="s">
        <v>178</v>
      </c>
      <c r="AU368" s="177" t="s">
        <v>176</v>
      </c>
      <c r="AV368" s="15" t="s">
        <v>175</v>
      </c>
      <c r="AW368" s="15" t="s">
        <v>33</v>
      </c>
      <c r="AX368" s="15" t="s">
        <v>86</v>
      </c>
      <c r="AY368" s="177" t="s">
        <v>169</v>
      </c>
    </row>
    <row r="369" spans="1:65" s="2" customFormat="1" ht="14.4" customHeight="1">
      <c r="A369" s="33"/>
      <c r="B369" s="145"/>
      <c r="C369" s="146" t="s">
        <v>444</v>
      </c>
      <c r="D369" s="146" t="s">
        <v>171</v>
      </c>
      <c r="E369" s="147" t="s">
        <v>445</v>
      </c>
      <c r="F369" s="148" t="s">
        <v>446</v>
      </c>
      <c r="G369" s="149" t="s">
        <v>181</v>
      </c>
      <c r="H369" s="150">
        <v>28.425000000000001</v>
      </c>
      <c r="I369" s="151"/>
      <c r="J369" s="150">
        <f>ROUND(I369*H369,3)</f>
        <v>0</v>
      </c>
      <c r="K369" s="152"/>
      <c r="L369" s="34"/>
      <c r="M369" s="153" t="s">
        <v>1</v>
      </c>
      <c r="N369" s="154" t="s">
        <v>44</v>
      </c>
      <c r="O369" s="59"/>
      <c r="P369" s="155">
        <f>O369*H369</f>
        <v>0</v>
      </c>
      <c r="Q369" s="155">
        <v>2.2151299999999998</v>
      </c>
      <c r="R369" s="155">
        <f>Q369*H369</f>
        <v>62.965070249999997</v>
      </c>
      <c r="S369" s="155">
        <v>0</v>
      </c>
      <c r="T369" s="156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7" t="s">
        <v>175</v>
      </c>
      <c r="AT369" s="157" t="s">
        <v>171</v>
      </c>
      <c r="AU369" s="157" t="s">
        <v>176</v>
      </c>
      <c r="AY369" s="18" t="s">
        <v>169</v>
      </c>
      <c r="BE369" s="158">
        <f>IF(N369="základná",J369,0)</f>
        <v>0</v>
      </c>
      <c r="BF369" s="158">
        <f>IF(N369="znížená",J369,0)</f>
        <v>0</v>
      </c>
      <c r="BG369" s="158">
        <f>IF(N369="zákl. prenesená",J369,0)</f>
        <v>0</v>
      </c>
      <c r="BH369" s="158">
        <f>IF(N369="zníž. prenesená",J369,0)</f>
        <v>0</v>
      </c>
      <c r="BI369" s="158">
        <f>IF(N369="nulová",J369,0)</f>
        <v>0</v>
      </c>
      <c r="BJ369" s="18" t="s">
        <v>176</v>
      </c>
      <c r="BK369" s="159">
        <f>ROUND(I369*H369,3)</f>
        <v>0</v>
      </c>
      <c r="BL369" s="18" t="s">
        <v>175</v>
      </c>
      <c r="BM369" s="157" t="s">
        <v>447</v>
      </c>
    </row>
    <row r="370" spans="1:65" s="14" customFormat="1">
      <c r="B370" s="169"/>
      <c r="D370" s="161" t="s">
        <v>178</v>
      </c>
      <c r="E370" s="170" t="s">
        <v>1</v>
      </c>
      <c r="F370" s="171" t="s">
        <v>217</v>
      </c>
      <c r="H370" s="170" t="s">
        <v>1</v>
      </c>
      <c r="I370" s="172"/>
      <c r="L370" s="169"/>
      <c r="M370" s="173"/>
      <c r="N370" s="174"/>
      <c r="O370" s="174"/>
      <c r="P370" s="174"/>
      <c r="Q370" s="174"/>
      <c r="R370" s="174"/>
      <c r="S370" s="174"/>
      <c r="T370" s="175"/>
      <c r="AT370" s="170" t="s">
        <v>178</v>
      </c>
      <c r="AU370" s="170" t="s">
        <v>176</v>
      </c>
      <c r="AV370" s="14" t="s">
        <v>86</v>
      </c>
      <c r="AW370" s="14" t="s">
        <v>33</v>
      </c>
      <c r="AX370" s="14" t="s">
        <v>78</v>
      </c>
      <c r="AY370" s="170" t="s">
        <v>169</v>
      </c>
    </row>
    <row r="371" spans="1:65" s="14" customFormat="1">
      <c r="B371" s="169"/>
      <c r="D371" s="161" t="s">
        <v>178</v>
      </c>
      <c r="E371" s="170" t="s">
        <v>1</v>
      </c>
      <c r="F371" s="171" t="s">
        <v>219</v>
      </c>
      <c r="H371" s="170" t="s">
        <v>1</v>
      </c>
      <c r="I371" s="172"/>
      <c r="L371" s="169"/>
      <c r="M371" s="173"/>
      <c r="N371" s="174"/>
      <c r="O371" s="174"/>
      <c r="P371" s="174"/>
      <c r="Q371" s="174"/>
      <c r="R371" s="174"/>
      <c r="S371" s="174"/>
      <c r="T371" s="175"/>
      <c r="AT371" s="170" t="s">
        <v>178</v>
      </c>
      <c r="AU371" s="170" t="s">
        <v>176</v>
      </c>
      <c r="AV371" s="14" t="s">
        <v>86</v>
      </c>
      <c r="AW371" s="14" t="s">
        <v>33</v>
      </c>
      <c r="AX371" s="14" t="s">
        <v>78</v>
      </c>
      <c r="AY371" s="170" t="s">
        <v>169</v>
      </c>
    </row>
    <row r="372" spans="1:65" s="14" customFormat="1">
      <c r="B372" s="169"/>
      <c r="D372" s="161" t="s">
        <v>178</v>
      </c>
      <c r="E372" s="170" t="s">
        <v>1</v>
      </c>
      <c r="F372" s="171" t="s">
        <v>448</v>
      </c>
      <c r="H372" s="170" t="s">
        <v>1</v>
      </c>
      <c r="I372" s="172"/>
      <c r="L372" s="169"/>
      <c r="M372" s="173"/>
      <c r="N372" s="174"/>
      <c r="O372" s="174"/>
      <c r="P372" s="174"/>
      <c r="Q372" s="174"/>
      <c r="R372" s="174"/>
      <c r="S372" s="174"/>
      <c r="T372" s="175"/>
      <c r="AT372" s="170" t="s">
        <v>178</v>
      </c>
      <c r="AU372" s="170" t="s">
        <v>176</v>
      </c>
      <c r="AV372" s="14" t="s">
        <v>86</v>
      </c>
      <c r="AW372" s="14" t="s">
        <v>33</v>
      </c>
      <c r="AX372" s="14" t="s">
        <v>78</v>
      </c>
      <c r="AY372" s="170" t="s">
        <v>169</v>
      </c>
    </row>
    <row r="373" spans="1:65" s="13" customFormat="1">
      <c r="B373" s="160"/>
      <c r="D373" s="161" t="s">
        <v>178</v>
      </c>
      <c r="E373" s="162" t="s">
        <v>1</v>
      </c>
      <c r="F373" s="163" t="s">
        <v>449</v>
      </c>
      <c r="H373" s="164">
        <v>10.645</v>
      </c>
      <c r="I373" s="165"/>
      <c r="L373" s="160"/>
      <c r="M373" s="166"/>
      <c r="N373" s="167"/>
      <c r="O373" s="167"/>
      <c r="P373" s="167"/>
      <c r="Q373" s="167"/>
      <c r="R373" s="167"/>
      <c r="S373" s="167"/>
      <c r="T373" s="168"/>
      <c r="AT373" s="162" t="s">
        <v>178</v>
      </c>
      <c r="AU373" s="162" t="s">
        <v>176</v>
      </c>
      <c r="AV373" s="13" t="s">
        <v>176</v>
      </c>
      <c r="AW373" s="13" t="s">
        <v>33</v>
      </c>
      <c r="AX373" s="13" t="s">
        <v>78</v>
      </c>
      <c r="AY373" s="162" t="s">
        <v>169</v>
      </c>
    </row>
    <row r="374" spans="1:65" s="14" customFormat="1">
      <c r="B374" s="169"/>
      <c r="D374" s="161" t="s">
        <v>178</v>
      </c>
      <c r="E374" s="170" t="s">
        <v>1</v>
      </c>
      <c r="F374" s="171" t="s">
        <v>450</v>
      </c>
      <c r="H374" s="170" t="s">
        <v>1</v>
      </c>
      <c r="I374" s="172"/>
      <c r="L374" s="169"/>
      <c r="M374" s="173"/>
      <c r="N374" s="174"/>
      <c r="O374" s="174"/>
      <c r="P374" s="174"/>
      <c r="Q374" s="174"/>
      <c r="R374" s="174"/>
      <c r="S374" s="174"/>
      <c r="T374" s="175"/>
      <c r="AT374" s="170" t="s">
        <v>178</v>
      </c>
      <c r="AU374" s="170" t="s">
        <v>176</v>
      </c>
      <c r="AV374" s="14" t="s">
        <v>86</v>
      </c>
      <c r="AW374" s="14" t="s">
        <v>33</v>
      </c>
      <c r="AX374" s="14" t="s">
        <v>78</v>
      </c>
      <c r="AY374" s="170" t="s">
        <v>169</v>
      </c>
    </row>
    <row r="375" spans="1:65" s="13" customFormat="1">
      <c r="B375" s="160"/>
      <c r="D375" s="161" t="s">
        <v>178</v>
      </c>
      <c r="E375" s="162" t="s">
        <v>1</v>
      </c>
      <c r="F375" s="163" t="s">
        <v>451</v>
      </c>
      <c r="H375" s="164">
        <v>2.048</v>
      </c>
      <c r="I375" s="165"/>
      <c r="L375" s="160"/>
      <c r="M375" s="166"/>
      <c r="N375" s="167"/>
      <c r="O375" s="167"/>
      <c r="P375" s="167"/>
      <c r="Q375" s="167"/>
      <c r="R375" s="167"/>
      <c r="S375" s="167"/>
      <c r="T375" s="168"/>
      <c r="AT375" s="162" t="s">
        <v>178</v>
      </c>
      <c r="AU375" s="162" t="s">
        <v>176</v>
      </c>
      <c r="AV375" s="13" t="s">
        <v>176</v>
      </c>
      <c r="AW375" s="13" t="s">
        <v>33</v>
      </c>
      <c r="AX375" s="13" t="s">
        <v>78</v>
      </c>
      <c r="AY375" s="162" t="s">
        <v>169</v>
      </c>
    </row>
    <row r="376" spans="1:65" s="14" customFormat="1">
      <c r="B376" s="169"/>
      <c r="D376" s="161" t="s">
        <v>178</v>
      </c>
      <c r="E376" s="170" t="s">
        <v>1</v>
      </c>
      <c r="F376" s="171" t="s">
        <v>452</v>
      </c>
      <c r="H376" s="170" t="s">
        <v>1</v>
      </c>
      <c r="I376" s="172"/>
      <c r="L376" s="169"/>
      <c r="M376" s="173"/>
      <c r="N376" s="174"/>
      <c r="O376" s="174"/>
      <c r="P376" s="174"/>
      <c r="Q376" s="174"/>
      <c r="R376" s="174"/>
      <c r="S376" s="174"/>
      <c r="T376" s="175"/>
      <c r="AT376" s="170" t="s">
        <v>178</v>
      </c>
      <c r="AU376" s="170" t="s">
        <v>176</v>
      </c>
      <c r="AV376" s="14" t="s">
        <v>86</v>
      </c>
      <c r="AW376" s="14" t="s">
        <v>33</v>
      </c>
      <c r="AX376" s="14" t="s">
        <v>78</v>
      </c>
      <c r="AY376" s="170" t="s">
        <v>169</v>
      </c>
    </row>
    <row r="377" spans="1:65" s="13" customFormat="1">
      <c r="B377" s="160"/>
      <c r="D377" s="161" t="s">
        <v>178</v>
      </c>
      <c r="E377" s="162" t="s">
        <v>1</v>
      </c>
      <c r="F377" s="163" t="s">
        <v>453</v>
      </c>
      <c r="H377" s="164">
        <v>3.3639999999999999</v>
      </c>
      <c r="I377" s="165"/>
      <c r="L377" s="160"/>
      <c r="M377" s="166"/>
      <c r="N377" s="167"/>
      <c r="O377" s="167"/>
      <c r="P377" s="167"/>
      <c r="Q377" s="167"/>
      <c r="R377" s="167"/>
      <c r="S377" s="167"/>
      <c r="T377" s="168"/>
      <c r="AT377" s="162" t="s">
        <v>178</v>
      </c>
      <c r="AU377" s="162" t="s">
        <v>176</v>
      </c>
      <c r="AV377" s="13" t="s">
        <v>176</v>
      </c>
      <c r="AW377" s="13" t="s">
        <v>33</v>
      </c>
      <c r="AX377" s="13" t="s">
        <v>78</v>
      </c>
      <c r="AY377" s="162" t="s">
        <v>169</v>
      </c>
    </row>
    <row r="378" spans="1:65" s="14" customFormat="1">
      <c r="B378" s="169"/>
      <c r="D378" s="161" t="s">
        <v>178</v>
      </c>
      <c r="E378" s="170" t="s">
        <v>1</v>
      </c>
      <c r="F378" s="171" t="s">
        <v>448</v>
      </c>
      <c r="H378" s="170" t="s">
        <v>1</v>
      </c>
      <c r="I378" s="172"/>
      <c r="L378" s="169"/>
      <c r="M378" s="173"/>
      <c r="N378" s="174"/>
      <c r="O378" s="174"/>
      <c r="P378" s="174"/>
      <c r="Q378" s="174"/>
      <c r="R378" s="174"/>
      <c r="S378" s="174"/>
      <c r="T378" s="175"/>
      <c r="AT378" s="170" t="s">
        <v>178</v>
      </c>
      <c r="AU378" s="170" t="s">
        <v>176</v>
      </c>
      <c r="AV378" s="14" t="s">
        <v>86</v>
      </c>
      <c r="AW378" s="14" t="s">
        <v>33</v>
      </c>
      <c r="AX378" s="14" t="s">
        <v>78</v>
      </c>
      <c r="AY378" s="170" t="s">
        <v>169</v>
      </c>
    </row>
    <row r="379" spans="1:65" s="13" customFormat="1">
      <c r="B379" s="160"/>
      <c r="D379" s="161" t="s">
        <v>178</v>
      </c>
      <c r="E379" s="162" t="s">
        <v>1</v>
      </c>
      <c r="F379" s="163" t="s">
        <v>454</v>
      </c>
      <c r="H379" s="164">
        <v>1.2110000000000001</v>
      </c>
      <c r="I379" s="165"/>
      <c r="L379" s="160"/>
      <c r="M379" s="166"/>
      <c r="N379" s="167"/>
      <c r="O379" s="167"/>
      <c r="P379" s="167"/>
      <c r="Q379" s="167"/>
      <c r="R379" s="167"/>
      <c r="S379" s="167"/>
      <c r="T379" s="168"/>
      <c r="AT379" s="162" t="s">
        <v>178</v>
      </c>
      <c r="AU379" s="162" t="s">
        <v>176</v>
      </c>
      <c r="AV379" s="13" t="s">
        <v>176</v>
      </c>
      <c r="AW379" s="13" t="s">
        <v>33</v>
      </c>
      <c r="AX379" s="13" t="s">
        <v>78</v>
      </c>
      <c r="AY379" s="162" t="s">
        <v>169</v>
      </c>
    </row>
    <row r="380" spans="1:65" s="13" customFormat="1" ht="20">
      <c r="B380" s="160"/>
      <c r="D380" s="161" t="s">
        <v>178</v>
      </c>
      <c r="E380" s="162" t="s">
        <v>1</v>
      </c>
      <c r="F380" s="163" t="s">
        <v>455</v>
      </c>
      <c r="H380" s="164">
        <v>3.8479999999999999</v>
      </c>
      <c r="I380" s="165"/>
      <c r="L380" s="160"/>
      <c r="M380" s="166"/>
      <c r="N380" s="167"/>
      <c r="O380" s="167"/>
      <c r="P380" s="167"/>
      <c r="Q380" s="167"/>
      <c r="R380" s="167"/>
      <c r="S380" s="167"/>
      <c r="T380" s="168"/>
      <c r="AT380" s="162" t="s">
        <v>178</v>
      </c>
      <c r="AU380" s="162" t="s">
        <v>176</v>
      </c>
      <c r="AV380" s="13" t="s">
        <v>176</v>
      </c>
      <c r="AW380" s="13" t="s">
        <v>33</v>
      </c>
      <c r="AX380" s="13" t="s">
        <v>78</v>
      </c>
      <c r="AY380" s="162" t="s">
        <v>169</v>
      </c>
    </row>
    <row r="381" spans="1:65" s="14" customFormat="1">
      <c r="B381" s="169"/>
      <c r="D381" s="161" t="s">
        <v>178</v>
      </c>
      <c r="E381" s="170" t="s">
        <v>1</v>
      </c>
      <c r="F381" s="171" t="s">
        <v>456</v>
      </c>
      <c r="H381" s="170" t="s">
        <v>1</v>
      </c>
      <c r="I381" s="172"/>
      <c r="L381" s="169"/>
      <c r="M381" s="173"/>
      <c r="N381" s="174"/>
      <c r="O381" s="174"/>
      <c r="P381" s="174"/>
      <c r="Q381" s="174"/>
      <c r="R381" s="174"/>
      <c r="S381" s="174"/>
      <c r="T381" s="175"/>
      <c r="AT381" s="170" t="s">
        <v>178</v>
      </c>
      <c r="AU381" s="170" t="s">
        <v>176</v>
      </c>
      <c r="AV381" s="14" t="s">
        <v>86</v>
      </c>
      <c r="AW381" s="14" t="s">
        <v>33</v>
      </c>
      <c r="AX381" s="14" t="s">
        <v>78</v>
      </c>
      <c r="AY381" s="170" t="s">
        <v>169</v>
      </c>
    </row>
    <row r="382" spans="1:65" s="13" customFormat="1">
      <c r="B382" s="160"/>
      <c r="D382" s="161" t="s">
        <v>178</v>
      </c>
      <c r="E382" s="162" t="s">
        <v>1</v>
      </c>
      <c r="F382" s="163" t="s">
        <v>457</v>
      </c>
      <c r="H382" s="164">
        <v>1.17</v>
      </c>
      <c r="I382" s="165"/>
      <c r="L382" s="160"/>
      <c r="M382" s="166"/>
      <c r="N382" s="167"/>
      <c r="O382" s="167"/>
      <c r="P382" s="167"/>
      <c r="Q382" s="167"/>
      <c r="R382" s="167"/>
      <c r="S382" s="167"/>
      <c r="T382" s="168"/>
      <c r="AT382" s="162" t="s">
        <v>178</v>
      </c>
      <c r="AU382" s="162" t="s">
        <v>176</v>
      </c>
      <c r="AV382" s="13" t="s">
        <v>176</v>
      </c>
      <c r="AW382" s="13" t="s">
        <v>33</v>
      </c>
      <c r="AX382" s="13" t="s">
        <v>78</v>
      </c>
      <c r="AY382" s="162" t="s">
        <v>169</v>
      </c>
    </row>
    <row r="383" spans="1:65" s="14" customFormat="1">
      <c r="B383" s="169"/>
      <c r="D383" s="161" t="s">
        <v>178</v>
      </c>
      <c r="E383" s="170" t="s">
        <v>1</v>
      </c>
      <c r="F383" s="171" t="s">
        <v>452</v>
      </c>
      <c r="H383" s="170" t="s">
        <v>1</v>
      </c>
      <c r="I383" s="172"/>
      <c r="L383" s="169"/>
      <c r="M383" s="173"/>
      <c r="N383" s="174"/>
      <c r="O383" s="174"/>
      <c r="P383" s="174"/>
      <c r="Q383" s="174"/>
      <c r="R383" s="174"/>
      <c r="S383" s="174"/>
      <c r="T383" s="175"/>
      <c r="AT383" s="170" t="s">
        <v>178</v>
      </c>
      <c r="AU383" s="170" t="s">
        <v>176</v>
      </c>
      <c r="AV383" s="14" t="s">
        <v>86</v>
      </c>
      <c r="AW383" s="14" t="s">
        <v>33</v>
      </c>
      <c r="AX383" s="14" t="s">
        <v>78</v>
      </c>
      <c r="AY383" s="170" t="s">
        <v>169</v>
      </c>
    </row>
    <row r="384" spans="1:65" s="13" customFormat="1">
      <c r="B384" s="160"/>
      <c r="D384" s="161" t="s">
        <v>178</v>
      </c>
      <c r="E384" s="162" t="s">
        <v>1</v>
      </c>
      <c r="F384" s="163" t="s">
        <v>458</v>
      </c>
      <c r="H384" s="164">
        <v>1.5529999999999999</v>
      </c>
      <c r="I384" s="165"/>
      <c r="L384" s="160"/>
      <c r="M384" s="166"/>
      <c r="N384" s="167"/>
      <c r="O384" s="167"/>
      <c r="P384" s="167"/>
      <c r="Q384" s="167"/>
      <c r="R384" s="167"/>
      <c r="S384" s="167"/>
      <c r="T384" s="168"/>
      <c r="AT384" s="162" t="s">
        <v>178</v>
      </c>
      <c r="AU384" s="162" t="s">
        <v>176</v>
      </c>
      <c r="AV384" s="13" t="s">
        <v>176</v>
      </c>
      <c r="AW384" s="13" t="s">
        <v>33</v>
      </c>
      <c r="AX384" s="13" t="s">
        <v>78</v>
      </c>
      <c r="AY384" s="162" t="s">
        <v>169</v>
      </c>
    </row>
    <row r="385" spans="1:65" s="16" customFormat="1">
      <c r="B385" s="184"/>
      <c r="D385" s="161" t="s">
        <v>178</v>
      </c>
      <c r="E385" s="185" t="s">
        <v>1</v>
      </c>
      <c r="F385" s="186" t="s">
        <v>201</v>
      </c>
      <c r="H385" s="187">
        <v>23.838999999999995</v>
      </c>
      <c r="I385" s="188"/>
      <c r="L385" s="184"/>
      <c r="M385" s="189"/>
      <c r="N385" s="190"/>
      <c r="O385" s="190"/>
      <c r="P385" s="190"/>
      <c r="Q385" s="190"/>
      <c r="R385" s="190"/>
      <c r="S385" s="190"/>
      <c r="T385" s="191"/>
      <c r="AT385" s="185" t="s">
        <v>178</v>
      </c>
      <c r="AU385" s="185" t="s">
        <v>176</v>
      </c>
      <c r="AV385" s="16" t="s">
        <v>187</v>
      </c>
      <c r="AW385" s="16" t="s">
        <v>33</v>
      </c>
      <c r="AX385" s="16" t="s">
        <v>78</v>
      </c>
      <c r="AY385" s="185" t="s">
        <v>169</v>
      </c>
    </row>
    <row r="386" spans="1:65" s="13" customFormat="1">
      <c r="B386" s="160"/>
      <c r="D386" s="161" t="s">
        <v>178</v>
      </c>
      <c r="E386" s="162" t="s">
        <v>1</v>
      </c>
      <c r="F386" s="163" t="s">
        <v>459</v>
      </c>
      <c r="H386" s="164">
        <v>1.8109999999999999</v>
      </c>
      <c r="I386" s="165"/>
      <c r="L386" s="160"/>
      <c r="M386" s="166"/>
      <c r="N386" s="167"/>
      <c r="O386" s="167"/>
      <c r="P386" s="167"/>
      <c r="Q386" s="167"/>
      <c r="R386" s="167"/>
      <c r="S386" s="167"/>
      <c r="T386" s="168"/>
      <c r="AT386" s="162" t="s">
        <v>178</v>
      </c>
      <c r="AU386" s="162" t="s">
        <v>176</v>
      </c>
      <c r="AV386" s="13" t="s">
        <v>176</v>
      </c>
      <c r="AW386" s="13" t="s">
        <v>33</v>
      </c>
      <c r="AX386" s="13" t="s">
        <v>78</v>
      </c>
      <c r="AY386" s="162" t="s">
        <v>169</v>
      </c>
    </row>
    <row r="387" spans="1:65" s="14" customFormat="1">
      <c r="B387" s="169"/>
      <c r="D387" s="161" t="s">
        <v>178</v>
      </c>
      <c r="E387" s="170" t="s">
        <v>1</v>
      </c>
      <c r="F387" s="171" t="s">
        <v>460</v>
      </c>
      <c r="H387" s="170" t="s">
        <v>1</v>
      </c>
      <c r="I387" s="172"/>
      <c r="L387" s="169"/>
      <c r="M387" s="173"/>
      <c r="N387" s="174"/>
      <c r="O387" s="174"/>
      <c r="P387" s="174"/>
      <c r="Q387" s="174"/>
      <c r="R387" s="174"/>
      <c r="S387" s="174"/>
      <c r="T387" s="175"/>
      <c r="AT387" s="170" t="s">
        <v>178</v>
      </c>
      <c r="AU387" s="170" t="s">
        <v>176</v>
      </c>
      <c r="AV387" s="14" t="s">
        <v>86</v>
      </c>
      <c r="AW387" s="14" t="s">
        <v>33</v>
      </c>
      <c r="AX387" s="14" t="s">
        <v>78</v>
      </c>
      <c r="AY387" s="170" t="s">
        <v>169</v>
      </c>
    </row>
    <row r="388" spans="1:65" s="14" customFormat="1">
      <c r="B388" s="169"/>
      <c r="D388" s="161" t="s">
        <v>178</v>
      </c>
      <c r="E388" s="170" t="s">
        <v>1</v>
      </c>
      <c r="F388" s="171" t="s">
        <v>461</v>
      </c>
      <c r="H388" s="170" t="s">
        <v>1</v>
      </c>
      <c r="I388" s="172"/>
      <c r="L388" s="169"/>
      <c r="M388" s="173"/>
      <c r="N388" s="174"/>
      <c r="O388" s="174"/>
      <c r="P388" s="174"/>
      <c r="Q388" s="174"/>
      <c r="R388" s="174"/>
      <c r="S388" s="174"/>
      <c r="T388" s="175"/>
      <c r="AT388" s="170" t="s">
        <v>178</v>
      </c>
      <c r="AU388" s="170" t="s">
        <v>176</v>
      </c>
      <c r="AV388" s="14" t="s">
        <v>86</v>
      </c>
      <c r="AW388" s="14" t="s">
        <v>33</v>
      </c>
      <c r="AX388" s="14" t="s">
        <v>78</v>
      </c>
      <c r="AY388" s="170" t="s">
        <v>169</v>
      </c>
    </row>
    <row r="389" spans="1:65" s="14" customFormat="1">
      <c r="B389" s="169"/>
      <c r="D389" s="161" t="s">
        <v>178</v>
      </c>
      <c r="E389" s="170" t="s">
        <v>1</v>
      </c>
      <c r="F389" s="171" t="s">
        <v>462</v>
      </c>
      <c r="H389" s="170" t="s">
        <v>1</v>
      </c>
      <c r="I389" s="172"/>
      <c r="L389" s="169"/>
      <c r="M389" s="173"/>
      <c r="N389" s="174"/>
      <c r="O389" s="174"/>
      <c r="P389" s="174"/>
      <c r="Q389" s="174"/>
      <c r="R389" s="174"/>
      <c r="S389" s="174"/>
      <c r="T389" s="175"/>
      <c r="AT389" s="170" t="s">
        <v>178</v>
      </c>
      <c r="AU389" s="170" t="s">
        <v>176</v>
      </c>
      <c r="AV389" s="14" t="s">
        <v>86</v>
      </c>
      <c r="AW389" s="14" t="s">
        <v>33</v>
      </c>
      <c r="AX389" s="14" t="s">
        <v>78</v>
      </c>
      <c r="AY389" s="170" t="s">
        <v>169</v>
      </c>
    </row>
    <row r="390" spans="1:65" s="13" customFormat="1">
      <c r="B390" s="160"/>
      <c r="D390" s="161" t="s">
        <v>178</v>
      </c>
      <c r="E390" s="162" t="s">
        <v>1</v>
      </c>
      <c r="F390" s="163" t="s">
        <v>463</v>
      </c>
      <c r="H390" s="164">
        <v>1.093</v>
      </c>
      <c r="I390" s="165"/>
      <c r="L390" s="160"/>
      <c r="M390" s="166"/>
      <c r="N390" s="167"/>
      <c r="O390" s="167"/>
      <c r="P390" s="167"/>
      <c r="Q390" s="167"/>
      <c r="R390" s="167"/>
      <c r="S390" s="167"/>
      <c r="T390" s="168"/>
      <c r="AT390" s="162" t="s">
        <v>178</v>
      </c>
      <c r="AU390" s="162" t="s">
        <v>176</v>
      </c>
      <c r="AV390" s="13" t="s">
        <v>176</v>
      </c>
      <c r="AW390" s="13" t="s">
        <v>33</v>
      </c>
      <c r="AX390" s="13" t="s">
        <v>78</v>
      </c>
      <c r="AY390" s="162" t="s">
        <v>169</v>
      </c>
    </row>
    <row r="391" spans="1:65" s="13" customFormat="1">
      <c r="B391" s="160"/>
      <c r="D391" s="161" t="s">
        <v>178</v>
      </c>
      <c r="E391" s="162" t="s">
        <v>1</v>
      </c>
      <c r="F391" s="163" t="s">
        <v>464</v>
      </c>
      <c r="H391" s="164">
        <v>0.45600000000000002</v>
      </c>
      <c r="I391" s="165"/>
      <c r="L391" s="160"/>
      <c r="M391" s="166"/>
      <c r="N391" s="167"/>
      <c r="O391" s="167"/>
      <c r="P391" s="167"/>
      <c r="Q391" s="167"/>
      <c r="R391" s="167"/>
      <c r="S391" s="167"/>
      <c r="T391" s="168"/>
      <c r="AT391" s="162" t="s">
        <v>178</v>
      </c>
      <c r="AU391" s="162" t="s">
        <v>176</v>
      </c>
      <c r="AV391" s="13" t="s">
        <v>176</v>
      </c>
      <c r="AW391" s="13" t="s">
        <v>33</v>
      </c>
      <c r="AX391" s="13" t="s">
        <v>78</v>
      </c>
      <c r="AY391" s="162" t="s">
        <v>169</v>
      </c>
    </row>
    <row r="392" spans="1:65" s="14" customFormat="1">
      <c r="B392" s="169"/>
      <c r="D392" s="161" t="s">
        <v>178</v>
      </c>
      <c r="E392" s="170" t="s">
        <v>1</v>
      </c>
      <c r="F392" s="171" t="s">
        <v>465</v>
      </c>
      <c r="H392" s="170" t="s">
        <v>1</v>
      </c>
      <c r="I392" s="172"/>
      <c r="L392" s="169"/>
      <c r="M392" s="173"/>
      <c r="N392" s="174"/>
      <c r="O392" s="174"/>
      <c r="P392" s="174"/>
      <c r="Q392" s="174"/>
      <c r="R392" s="174"/>
      <c r="S392" s="174"/>
      <c r="T392" s="175"/>
      <c r="AT392" s="170" t="s">
        <v>178</v>
      </c>
      <c r="AU392" s="170" t="s">
        <v>176</v>
      </c>
      <c r="AV392" s="14" t="s">
        <v>86</v>
      </c>
      <c r="AW392" s="14" t="s">
        <v>33</v>
      </c>
      <c r="AX392" s="14" t="s">
        <v>78</v>
      </c>
      <c r="AY392" s="170" t="s">
        <v>169</v>
      </c>
    </row>
    <row r="393" spans="1:65" s="13" customFormat="1">
      <c r="B393" s="160"/>
      <c r="D393" s="161" t="s">
        <v>178</v>
      </c>
      <c r="E393" s="162" t="s">
        <v>1</v>
      </c>
      <c r="F393" s="163" t="s">
        <v>466</v>
      </c>
      <c r="H393" s="164">
        <v>0.65600000000000003</v>
      </c>
      <c r="I393" s="165"/>
      <c r="L393" s="160"/>
      <c r="M393" s="166"/>
      <c r="N393" s="167"/>
      <c r="O393" s="167"/>
      <c r="P393" s="167"/>
      <c r="Q393" s="167"/>
      <c r="R393" s="167"/>
      <c r="S393" s="167"/>
      <c r="T393" s="168"/>
      <c r="AT393" s="162" t="s">
        <v>178</v>
      </c>
      <c r="AU393" s="162" t="s">
        <v>176</v>
      </c>
      <c r="AV393" s="13" t="s">
        <v>176</v>
      </c>
      <c r="AW393" s="13" t="s">
        <v>33</v>
      </c>
      <c r="AX393" s="13" t="s">
        <v>78</v>
      </c>
      <c r="AY393" s="162" t="s">
        <v>169</v>
      </c>
    </row>
    <row r="394" spans="1:65" s="13" customFormat="1">
      <c r="B394" s="160"/>
      <c r="D394" s="161" t="s">
        <v>178</v>
      </c>
      <c r="E394" s="162" t="s">
        <v>1</v>
      </c>
      <c r="F394" s="163" t="s">
        <v>467</v>
      </c>
      <c r="H394" s="164">
        <v>0.56999999999999995</v>
      </c>
      <c r="I394" s="165"/>
      <c r="L394" s="160"/>
      <c r="M394" s="166"/>
      <c r="N394" s="167"/>
      <c r="O394" s="167"/>
      <c r="P394" s="167"/>
      <c r="Q394" s="167"/>
      <c r="R394" s="167"/>
      <c r="S394" s="167"/>
      <c r="T394" s="168"/>
      <c r="AT394" s="162" t="s">
        <v>178</v>
      </c>
      <c r="AU394" s="162" t="s">
        <v>176</v>
      </c>
      <c r="AV394" s="13" t="s">
        <v>176</v>
      </c>
      <c r="AW394" s="13" t="s">
        <v>33</v>
      </c>
      <c r="AX394" s="13" t="s">
        <v>78</v>
      </c>
      <c r="AY394" s="162" t="s">
        <v>169</v>
      </c>
    </row>
    <row r="395" spans="1:65" s="15" customFormat="1">
      <c r="B395" s="176"/>
      <c r="D395" s="161" t="s">
        <v>178</v>
      </c>
      <c r="E395" s="177" t="s">
        <v>1</v>
      </c>
      <c r="F395" s="178" t="s">
        <v>186</v>
      </c>
      <c r="H395" s="179">
        <v>28.424999999999994</v>
      </c>
      <c r="I395" s="180"/>
      <c r="L395" s="176"/>
      <c r="M395" s="181"/>
      <c r="N395" s="182"/>
      <c r="O395" s="182"/>
      <c r="P395" s="182"/>
      <c r="Q395" s="182"/>
      <c r="R395" s="182"/>
      <c r="S395" s="182"/>
      <c r="T395" s="183"/>
      <c r="AT395" s="177" t="s">
        <v>178</v>
      </c>
      <c r="AU395" s="177" t="s">
        <v>176</v>
      </c>
      <c r="AV395" s="15" t="s">
        <v>175</v>
      </c>
      <c r="AW395" s="15" t="s">
        <v>33</v>
      </c>
      <c r="AX395" s="15" t="s">
        <v>86</v>
      </c>
      <c r="AY395" s="177" t="s">
        <v>169</v>
      </c>
    </row>
    <row r="396" spans="1:65" s="2" customFormat="1" ht="24.15" customHeight="1">
      <c r="A396" s="33"/>
      <c r="B396" s="145"/>
      <c r="C396" s="146" t="s">
        <v>468</v>
      </c>
      <c r="D396" s="146" t="s">
        <v>171</v>
      </c>
      <c r="E396" s="147" t="s">
        <v>469</v>
      </c>
      <c r="F396" s="148" t="s">
        <v>470</v>
      </c>
      <c r="G396" s="149" t="s">
        <v>181</v>
      </c>
      <c r="H396" s="150">
        <v>21.809000000000001</v>
      </c>
      <c r="I396" s="151"/>
      <c r="J396" s="150">
        <f>ROUND(I396*H396,3)</f>
        <v>0</v>
      </c>
      <c r="K396" s="152"/>
      <c r="L396" s="34"/>
      <c r="M396" s="153" t="s">
        <v>1</v>
      </c>
      <c r="N396" s="154" t="s">
        <v>44</v>
      </c>
      <c r="O396" s="59"/>
      <c r="P396" s="155">
        <f>O396*H396</f>
        <v>0</v>
      </c>
      <c r="Q396" s="155">
        <v>2.2151299999999998</v>
      </c>
      <c r="R396" s="155">
        <f>Q396*H396</f>
        <v>48.30977017</v>
      </c>
      <c r="S396" s="155">
        <v>0</v>
      </c>
      <c r="T396" s="156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7" t="s">
        <v>175</v>
      </c>
      <c r="AT396" s="157" t="s">
        <v>171</v>
      </c>
      <c r="AU396" s="157" t="s">
        <v>176</v>
      </c>
      <c r="AY396" s="18" t="s">
        <v>169</v>
      </c>
      <c r="BE396" s="158">
        <f>IF(N396="základná",J396,0)</f>
        <v>0</v>
      </c>
      <c r="BF396" s="158">
        <f>IF(N396="znížená",J396,0)</f>
        <v>0</v>
      </c>
      <c r="BG396" s="158">
        <f>IF(N396="zákl. prenesená",J396,0)</f>
        <v>0</v>
      </c>
      <c r="BH396" s="158">
        <f>IF(N396="zníž. prenesená",J396,0)</f>
        <v>0</v>
      </c>
      <c r="BI396" s="158">
        <f>IF(N396="nulová",J396,0)</f>
        <v>0</v>
      </c>
      <c r="BJ396" s="18" t="s">
        <v>176</v>
      </c>
      <c r="BK396" s="159">
        <f>ROUND(I396*H396,3)</f>
        <v>0</v>
      </c>
      <c r="BL396" s="18" t="s">
        <v>175</v>
      </c>
      <c r="BM396" s="157" t="s">
        <v>471</v>
      </c>
    </row>
    <row r="397" spans="1:65" s="14" customFormat="1">
      <c r="B397" s="169"/>
      <c r="D397" s="161" t="s">
        <v>178</v>
      </c>
      <c r="E397" s="170" t="s">
        <v>1</v>
      </c>
      <c r="F397" s="171" t="s">
        <v>249</v>
      </c>
      <c r="H397" s="170" t="s">
        <v>1</v>
      </c>
      <c r="I397" s="172"/>
      <c r="L397" s="169"/>
      <c r="M397" s="173"/>
      <c r="N397" s="174"/>
      <c r="O397" s="174"/>
      <c r="P397" s="174"/>
      <c r="Q397" s="174"/>
      <c r="R397" s="174"/>
      <c r="S397" s="174"/>
      <c r="T397" s="175"/>
      <c r="AT397" s="170" t="s">
        <v>178</v>
      </c>
      <c r="AU397" s="170" t="s">
        <v>176</v>
      </c>
      <c r="AV397" s="14" t="s">
        <v>86</v>
      </c>
      <c r="AW397" s="14" t="s">
        <v>33</v>
      </c>
      <c r="AX397" s="14" t="s">
        <v>78</v>
      </c>
      <c r="AY397" s="170" t="s">
        <v>169</v>
      </c>
    </row>
    <row r="398" spans="1:65" s="14" customFormat="1">
      <c r="B398" s="169"/>
      <c r="D398" s="161" t="s">
        <v>178</v>
      </c>
      <c r="E398" s="170" t="s">
        <v>1</v>
      </c>
      <c r="F398" s="171" t="s">
        <v>254</v>
      </c>
      <c r="H398" s="170" t="s">
        <v>1</v>
      </c>
      <c r="I398" s="172"/>
      <c r="L398" s="169"/>
      <c r="M398" s="173"/>
      <c r="N398" s="174"/>
      <c r="O398" s="174"/>
      <c r="P398" s="174"/>
      <c r="Q398" s="174"/>
      <c r="R398" s="174"/>
      <c r="S398" s="174"/>
      <c r="T398" s="175"/>
      <c r="AT398" s="170" t="s">
        <v>178</v>
      </c>
      <c r="AU398" s="170" t="s">
        <v>176</v>
      </c>
      <c r="AV398" s="14" t="s">
        <v>86</v>
      </c>
      <c r="AW398" s="14" t="s">
        <v>33</v>
      </c>
      <c r="AX398" s="14" t="s">
        <v>78</v>
      </c>
      <c r="AY398" s="170" t="s">
        <v>169</v>
      </c>
    </row>
    <row r="399" spans="1:65" s="13" customFormat="1">
      <c r="B399" s="160"/>
      <c r="D399" s="161" t="s">
        <v>178</v>
      </c>
      <c r="E399" s="162" t="s">
        <v>1</v>
      </c>
      <c r="F399" s="163" t="s">
        <v>472</v>
      </c>
      <c r="H399" s="164">
        <v>12.202</v>
      </c>
      <c r="I399" s="165"/>
      <c r="L399" s="160"/>
      <c r="M399" s="166"/>
      <c r="N399" s="167"/>
      <c r="O399" s="167"/>
      <c r="P399" s="167"/>
      <c r="Q399" s="167"/>
      <c r="R399" s="167"/>
      <c r="S399" s="167"/>
      <c r="T399" s="168"/>
      <c r="AT399" s="162" t="s">
        <v>178</v>
      </c>
      <c r="AU399" s="162" t="s">
        <v>176</v>
      </c>
      <c r="AV399" s="13" t="s">
        <v>176</v>
      </c>
      <c r="AW399" s="13" t="s">
        <v>33</v>
      </c>
      <c r="AX399" s="13" t="s">
        <v>78</v>
      </c>
      <c r="AY399" s="162" t="s">
        <v>169</v>
      </c>
    </row>
    <row r="400" spans="1:65" s="16" customFormat="1">
      <c r="B400" s="184"/>
      <c r="D400" s="161" t="s">
        <v>178</v>
      </c>
      <c r="E400" s="185" t="s">
        <v>1</v>
      </c>
      <c r="F400" s="186" t="s">
        <v>201</v>
      </c>
      <c r="H400" s="187">
        <v>12.202</v>
      </c>
      <c r="I400" s="188"/>
      <c r="L400" s="184"/>
      <c r="M400" s="189"/>
      <c r="N400" s="190"/>
      <c r="O400" s="190"/>
      <c r="P400" s="190"/>
      <c r="Q400" s="190"/>
      <c r="R400" s="190"/>
      <c r="S400" s="190"/>
      <c r="T400" s="191"/>
      <c r="AT400" s="185" t="s">
        <v>178</v>
      </c>
      <c r="AU400" s="185" t="s">
        <v>176</v>
      </c>
      <c r="AV400" s="16" t="s">
        <v>187</v>
      </c>
      <c r="AW400" s="16" t="s">
        <v>33</v>
      </c>
      <c r="AX400" s="16" t="s">
        <v>78</v>
      </c>
      <c r="AY400" s="185" t="s">
        <v>169</v>
      </c>
    </row>
    <row r="401" spans="1:65" s="14" customFormat="1">
      <c r="B401" s="169"/>
      <c r="D401" s="161" t="s">
        <v>178</v>
      </c>
      <c r="E401" s="170" t="s">
        <v>1</v>
      </c>
      <c r="F401" s="171" t="s">
        <v>257</v>
      </c>
      <c r="H401" s="170" t="s">
        <v>1</v>
      </c>
      <c r="I401" s="172"/>
      <c r="L401" s="169"/>
      <c r="M401" s="173"/>
      <c r="N401" s="174"/>
      <c r="O401" s="174"/>
      <c r="P401" s="174"/>
      <c r="Q401" s="174"/>
      <c r="R401" s="174"/>
      <c r="S401" s="174"/>
      <c r="T401" s="175"/>
      <c r="AT401" s="170" t="s">
        <v>178</v>
      </c>
      <c r="AU401" s="170" t="s">
        <v>176</v>
      </c>
      <c r="AV401" s="14" t="s">
        <v>86</v>
      </c>
      <c r="AW401" s="14" t="s">
        <v>33</v>
      </c>
      <c r="AX401" s="14" t="s">
        <v>78</v>
      </c>
      <c r="AY401" s="170" t="s">
        <v>169</v>
      </c>
    </row>
    <row r="402" spans="1:65" s="13" customFormat="1">
      <c r="B402" s="160"/>
      <c r="D402" s="161" t="s">
        <v>178</v>
      </c>
      <c r="E402" s="162" t="s">
        <v>1</v>
      </c>
      <c r="F402" s="163" t="s">
        <v>473</v>
      </c>
      <c r="H402" s="164">
        <v>2.8450000000000002</v>
      </c>
      <c r="I402" s="165"/>
      <c r="L402" s="160"/>
      <c r="M402" s="166"/>
      <c r="N402" s="167"/>
      <c r="O402" s="167"/>
      <c r="P402" s="167"/>
      <c r="Q402" s="167"/>
      <c r="R402" s="167"/>
      <c r="S402" s="167"/>
      <c r="T402" s="168"/>
      <c r="AT402" s="162" t="s">
        <v>178</v>
      </c>
      <c r="AU402" s="162" t="s">
        <v>176</v>
      </c>
      <c r="AV402" s="13" t="s">
        <v>176</v>
      </c>
      <c r="AW402" s="13" t="s">
        <v>33</v>
      </c>
      <c r="AX402" s="13" t="s">
        <v>78</v>
      </c>
      <c r="AY402" s="162" t="s">
        <v>169</v>
      </c>
    </row>
    <row r="403" spans="1:65" s="13" customFormat="1">
      <c r="B403" s="160"/>
      <c r="D403" s="161" t="s">
        <v>178</v>
      </c>
      <c r="E403" s="162" t="s">
        <v>1</v>
      </c>
      <c r="F403" s="163" t="s">
        <v>474</v>
      </c>
      <c r="H403" s="164">
        <v>4.5170000000000003</v>
      </c>
      <c r="I403" s="165"/>
      <c r="L403" s="160"/>
      <c r="M403" s="166"/>
      <c r="N403" s="167"/>
      <c r="O403" s="167"/>
      <c r="P403" s="167"/>
      <c r="Q403" s="167"/>
      <c r="R403" s="167"/>
      <c r="S403" s="167"/>
      <c r="T403" s="168"/>
      <c r="AT403" s="162" t="s">
        <v>178</v>
      </c>
      <c r="AU403" s="162" t="s">
        <v>176</v>
      </c>
      <c r="AV403" s="13" t="s">
        <v>176</v>
      </c>
      <c r="AW403" s="13" t="s">
        <v>33</v>
      </c>
      <c r="AX403" s="13" t="s">
        <v>78</v>
      </c>
      <c r="AY403" s="162" t="s">
        <v>169</v>
      </c>
    </row>
    <row r="404" spans="1:65" s="16" customFormat="1">
      <c r="B404" s="184"/>
      <c r="D404" s="161" t="s">
        <v>178</v>
      </c>
      <c r="E404" s="185" t="s">
        <v>1</v>
      </c>
      <c r="F404" s="186" t="s">
        <v>201</v>
      </c>
      <c r="H404" s="187">
        <v>7.3620000000000001</v>
      </c>
      <c r="I404" s="188"/>
      <c r="L404" s="184"/>
      <c r="M404" s="189"/>
      <c r="N404" s="190"/>
      <c r="O404" s="190"/>
      <c r="P404" s="190"/>
      <c r="Q404" s="190"/>
      <c r="R404" s="190"/>
      <c r="S404" s="190"/>
      <c r="T404" s="191"/>
      <c r="AT404" s="185" t="s">
        <v>178</v>
      </c>
      <c r="AU404" s="185" t="s">
        <v>176</v>
      </c>
      <c r="AV404" s="16" t="s">
        <v>187</v>
      </c>
      <c r="AW404" s="16" t="s">
        <v>33</v>
      </c>
      <c r="AX404" s="16" t="s">
        <v>78</v>
      </c>
      <c r="AY404" s="185" t="s">
        <v>169</v>
      </c>
    </row>
    <row r="405" spans="1:65" s="14" customFormat="1">
      <c r="B405" s="169"/>
      <c r="D405" s="161" t="s">
        <v>178</v>
      </c>
      <c r="E405" s="170" t="s">
        <v>1</v>
      </c>
      <c r="F405" s="171" t="s">
        <v>233</v>
      </c>
      <c r="H405" s="170" t="s">
        <v>1</v>
      </c>
      <c r="I405" s="172"/>
      <c r="L405" s="169"/>
      <c r="M405" s="173"/>
      <c r="N405" s="174"/>
      <c r="O405" s="174"/>
      <c r="P405" s="174"/>
      <c r="Q405" s="174"/>
      <c r="R405" s="174"/>
      <c r="S405" s="174"/>
      <c r="T405" s="175"/>
      <c r="AT405" s="170" t="s">
        <v>178</v>
      </c>
      <c r="AU405" s="170" t="s">
        <v>176</v>
      </c>
      <c r="AV405" s="14" t="s">
        <v>86</v>
      </c>
      <c r="AW405" s="14" t="s">
        <v>33</v>
      </c>
      <c r="AX405" s="14" t="s">
        <v>78</v>
      </c>
      <c r="AY405" s="170" t="s">
        <v>169</v>
      </c>
    </row>
    <row r="406" spans="1:65" s="13" customFormat="1">
      <c r="B406" s="160"/>
      <c r="D406" s="161" t="s">
        <v>178</v>
      </c>
      <c r="E406" s="162" t="s">
        <v>1</v>
      </c>
      <c r="F406" s="163" t="s">
        <v>234</v>
      </c>
      <c r="H406" s="164">
        <v>1.52</v>
      </c>
      <c r="I406" s="165"/>
      <c r="L406" s="160"/>
      <c r="M406" s="166"/>
      <c r="N406" s="167"/>
      <c r="O406" s="167"/>
      <c r="P406" s="167"/>
      <c r="Q406" s="167"/>
      <c r="R406" s="167"/>
      <c r="S406" s="167"/>
      <c r="T406" s="168"/>
      <c r="AT406" s="162" t="s">
        <v>178</v>
      </c>
      <c r="AU406" s="162" t="s">
        <v>176</v>
      </c>
      <c r="AV406" s="13" t="s">
        <v>176</v>
      </c>
      <c r="AW406" s="13" t="s">
        <v>33</v>
      </c>
      <c r="AX406" s="13" t="s">
        <v>78</v>
      </c>
      <c r="AY406" s="162" t="s">
        <v>169</v>
      </c>
    </row>
    <row r="407" spans="1:65" s="13" customFormat="1">
      <c r="B407" s="160"/>
      <c r="D407" s="161" t="s">
        <v>178</v>
      </c>
      <c r="E407" s="162" t="s">
        <v>1</v>
      </c>
      <c r="F407" s="163" t="s">
        <v>475</v>
      </c>
      <c r="H407" s="164">
        <v>0.72499999999999998</v>
      </c>
      <c r="I407" s="165"/>
      <c r="L407" s="160"/>
      <c r="M407" s="166"/>
      <c r="N407" s="167"/>
      <c r="O407" s="167"/>
      <c r="P407" s="167"/>
      <c r="Q407" s="167"/>
      <c r="R407" s="167"/>
      <c r="S407" s="167"/>
      <c r="T407" s="168"/>
      <c r="AT407" s="162" t="s">
        <v>178</v>
      </c>
      <c r="AU407" s="162" t="s">
        <v>176</v>
      </c>
      <c r="AV407" s="13" t="s">
        <v>176</v>
      </c>
      <c r="AW407" s="13" t="s">
        <v>33</v>
      </c>
      <c r="AX407" s="13" t="s">
        <v>78</v>
      </c>
      <c r="AY407" s="162" t="s">
        <v>169</v>
      </c>
    </row>
    <row r="408" spans="1:65" s="16" customFormat="1">
      <c r="B408" s="184"/>
      <c r="D408" s="161" t="s">
        <v>178</v>
      </c>
      <c r="E408" s="185" t="s">
        <v>1</v>
      </c>
      <c r="F408" s="186" t="s">
        <v>201</v>
      </c>
      <c r="H408" s="187">
        <v>2.2450000000000001</v>
      </c>
      <c r="I408" s="188"/>
      <c r="L408" s="184"/>
      <c r="M408" s="189"/>
      <c r="N408" s="190"/>
      <c r="O408" s="190"/>
      <c r="P408" s="190"/>
      <c r="Q408" s="190"/>
      <c r="R408" s="190"/>
      <c r="S408" s="190"/>
      <c r="T408" s="191"/>
      <c r="AT408" s="185" t="s">
        <v>178</v>
      </c>
      <c r="AU408" s="185" t="s">
        <v>176</v>
      </c>
      <c r="AV408" s="16" t="s">
        <v>187</v>
      </c>
      <c r="AW408" s="16" t="s">
        <v>33</v>
      </c>
      <c r="AX408" s="16" t="s">
        <v>78</v>
      </c>
      <c r="AY408" s="185" t="s">
        <v>169</v>
      </c>
    </row>
    <row r="409" spans="1:65" s="15" customFormat="1">
      <c r="B409" s="176"/>
      <c r="D409" s="161" t="s">
        <v>178</v>
      </c>
      <c r="E409" s="177" t="s">
        <v>1</v>
      </c>
      <c r="F409" s="178" t="s">
        <v>186</v>
      </c>
      <c r="H409" s="179">
        <v>21.809000000000001</v>
      </c>
      <c r="I409" s="180"/>
      <c r="L409" s="176"/>
      <c r="M409" s="181"/>
      <c r="N409" s="182"/>
      <c r="O409" s="182"/>
      <c r="P409" s="182"/>
      <c r="Q409" s="182"/>
      <c r="R409" s="182"/>
      <c r="S409" s="182"/>
      <c r="T409" s="183"/>
      <c r="AT409" s="177" t="s">
        <v>178</v>
      </c>
      <c r="AU409" s="177" t="s">
        <v>176</v>
      </c>
      <c r="AV409" s="15" t="s">
        <v>175</v>
      </c>
      <c r="AW409" s="15" t="s">
        <v>33</v>
      </c>
      <c r="AX409" s="15" t="s">
        <v>86</v>
      </c>
      <c r="AY409" s="177" t="s">
        <v>169</v>
      </c>
    </row>
    <row r="410" spans="1:65" s="2" customFormat="1" ht="14.4" customHeight="1">
      <c r="A410" s="33"/>
      <c r="B410" s="145"/>
      <c r="C410" s="146" t="s">
        <v>476</v>
      </c>
      <c r="D410" s="146" t="s">
        <v>171</v>
      </c>
      <c r="E410" s="147" t="s">
        <v>477</v>
      </c>
      <c r="F410" s="148" t="s">
        <v>478</v>
      </c>
      <c r="G410" s="149" t="s">
        <v>317</v>
      </c>
      <c r="H410" s="150">
        <v>1.7030000000000001</v>
      </c>
      <c r="I410" s="151"/>
      <c r="J410" s="150">
        <f>ROUND(I410*H410,3)</f>
        <v>0</v>
      </c>
      <c r="K410" s="152"/>
      <c r="L410" s="34"/>
      <c r="M410" s="153" t="s">
        <v>1</v>
      </c>
      <c r="N410" s="154" t="s">
        <v>44</v>
      </c>
      <c r="O410" s="59"/>
      <c r="P410" s="155">
        <f>O410*H410</f>
        <v>0</v>
      </c>
      <c r="Q410" s="155">
        <v>1.01895</v>
      </c>
      <c r="R410" s="155">
        <f>Q410*H410</f>
        <v>1.7352718500000002</v>
      </c>
      <c r="S410" s="155">
        <v>0</v>
      </c>
      <c r="T410" s="156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7" t="s">
        <v>175</v>
      </c>
      <c r="AT410" s="157" t="s">
        <v>171</v>
      </c>
      <c r="AU410" s="157" t="s">
        <v>176</v>
      </c>
      <c r="AY410" s="18" t="s">
        <v>169</v>
      </c>
      <c r="BE410" s="158">
        <f>IF(N410="základná",J410,0)</f>
        <v>0</v>
      </c>
      <c r="BF410" s="158">
        <f>IF(N410="znížená",J410,0)</f>
        <v>0</v>
      </c>
      <c r="BG410" s="158">
        <f>IF(N410="zákl. prenesená",J410,0)</f>
        <v>0</v>
      </c>
      <c r="BH410" s="158">
        <f>IF(N410="zníž. prenesená",J410,0)</f>
        <v>0</v>
      </c>
      <c r="BI410" s="158">
        <f>IF(N410="nulová",J410,0)</f>
        <v>0</v>
      </c>
      <c r="BJ410" s="18" t="s">
        <v>176</v>
      </c>
      <c r="BK410" s="159">
        <f>ROUND(I410*H410,3)</f>
        <v>0</v>
      </c>
      <c r="BL410" s="18" t="s">
        <v>175</v>
      </c>
      <c r="BM410" s="157" t="s">
        <v>479</v>
      </c>
    </row>
    <row r="411" spans="1:65" s="14" customFormat="1">
      <c r="B411" s="169"/>
      <c r="D411" s="161" t="s">
        <v>178</v>
      </c>
      <c r="E411" s="170" t="s">
        <v>1</v>
      </c>
      <c r="F411" s="171" t="s">
        <v>480</v>
      </c>
      <c r="H411" s="170" t="s">
        <v>1</v>
      </c>
      <c r="I411" s="172"/>
      <c r="L411" s="169"/>
      <c r="M411" s="173"/>
      <c r="N411" s="174"/>
      <c r="O411" s="174"/>
      <c r="P411" s="174"/>
      <c r="Q411" s="174"/>
      <c r="R411" s="174"/>
      <c r="S411" s="174"/>
      <c r="T411" s="175"/>
      <c r="AT411" s="170" t="s">
        <v>178</v>
      </c>
      <c r="AU411" s="170" t="s">
        <v>176</v>
      </c>
      <c r="AV411" s="14" t="s">
        <v>86</v>
      </c>
      <c r="AW411" s="14" t="s">
        <v>33</v>
      </c>
      <c r="AX411" s="14" t="s">
        <v>78</v>
      </c>
      <c r="AY411" s="170" t="s">
        <v>169</v>
      </c>
    </row>
    <row r="412" spans="1:65" s="13" customFormat="1">
      <c r="B412" s="160"/>
      <c r="D412" s="161" t="s">
        <v>178</v>
      </c>
      <c r="E412" s="162" t="s">
        <v>1</v>
      </c>
      <c r="F412" s="163" t="s">
        <v>481</v>
      </c>
      <c r="H412" s="164">
        <v>1.7030000000000001</v>
      </c>
      <c r="I412" s="165"/>
      <c r="L412" s="160"/>
      <c r="M412" s="166"/>
      <c r="N412" s="167"/>
      <c r="O412" s="167"/>
      <c r="P412" s="167"/>
      <c r="Q412" s="167"/>
      <c r="R412" s="167"/>
      <c r="S412" s="167"/>
      <c r="T412" s="168"/>
      <c r="AT412" s="162" t="s">
        <v>178</v>
      </c>
      <c r="AU412" s="162" t="s">
        <v>176</v>
      </c>
      <c r="AV412" s="13" t="s">
        <v>176</v>
      </c>
      <c r="AW412" s="13" t="s">
        <v>33</v>
      </c>
      <c r="AX412" s="13" t="s">
        <v>86</v>
      </c>
      <c r="AY412" s="162" t="s">
        <v>169</v>
      </c>
    </row>
    <row r="413" spans="1:65" s="2" customFormat="1" ht="24.15" customHeight="1">
      <c r="A413" s="33"/>
      <c r="B413" s="145"/>
      <c r="C413" s="146" t="s">
        <v>482</v>
      </c>
      <c r="D413" s="146" t="s">
        <v>171</v>
      </c>
      <c r="E413" s="147" t="s">
        <v>483</v>
      </c>
      <c r="F413" s="148" t="s">
        <v>484</v>
      </c>
      <c r="G413" s="149" t="s">
        <v>317</v>
      </c>
      <c r="H413" s="150">
        <v>0.53100000000000003</v>
      </c>
      <c r="I413" s="151"/>
      <c r="J413" s="150">
        <f>ROUND(I413*H413,3)</f>
        <v>0</v>
      </c>
      <c r="K413" s="152"/>
      <c r="L413" s="34"/>
      <c r="M413" s="153" t="s">
        <v>1</v>
      </c>
      <c r="N413" s="154" t="s">
        <v>44</v>
      </c>
      <c r="O413" s="59"/>
      <c r="P413" s="155">
        <f>O413*H413</f>
        <v>0</v>
      </c>
      <c r="Q413" s="155">
        <v>1.002</v>
      </c>
      <c r="R413" s="155">
        <f>Q413*H413</f>
        <v>0.53206200000000003</v>
      </c>
      <c r="S413" s="155">
        <v>0</v>
      </c>
      <c r="T413" s="156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7" t="s">
        <v>175</v>
      </c>
      <c r="AT413" s="157" t="s">
        <v>171</v>
      </c>
      <c r="AU413" s="157" t="s">
        <v>176</v>
      </c>
      <c r="AY413" s="18" t="s">
        <v>169</v>
      </c>
      <c r="BE413" s="158">
        <f>IF(N413="základná",J413,0)</f>
        <v>0</v>
      </c>
      <c r="BF413" s="158">
        <f>IF(N413="znížená",J413,0)</f>
        <v>0</v>
      </c>
      <c r="BG413" s="158">
        <f>IF(N413="zákl. prenesená",J413,0)</f>
        <v>0</v>
      </c>
      <c r="BH413" s="158">
        <f>IF(N413="zníž. prenesená",J413,0)</f>
        <v>0</v>
      </c>
      <c r="BI413" s="158">
        <f>IF(N413="nulová",J413,0)</f>
        <v>0</v>
      </c>
      <c r="BJ413" s="18" t="s">
        <v>176</v>
      </c>
      <c r="BK413" s="159">
        <f>ROUND(I413*H413,3)</f>
        <v>0</v>
      </c>
      <c r="BL413" s="18" t="s">
        <v>175</v>
      </c>
      <c r="BM413" s="157" t="s">
        <v>485</v>
      </c>
    </row>
    <row r="414" spans="1:65" s="14" customFormat="1">
      <c r="B414" s="169"/>
      <c r="D414" s="161" t="s">
        <v>178</v>
      </c>
      <c r="E414" s="170" t="s">
        <v>1</v>
      </c>
      <c r="F414" s="171" t="s">
        <v>414</v>
      </c>
      <c r="H414" s="170" t="s">
        <v>1</v>
      </c>
      <c r="I414" s="172"/>
      <c r="L414" s="169"/>
      <c r="M414" s="173"/>
      <c r="N414" s="174"/>
      <c r="O414" s="174"/>
      <c r="P414" s="174"/>
      <c r="Q414" s="174"/>
      <c r="R414" s="174"/>
      <c r="S414" s="174"/>
      <c r="T414" s="175"/>
      <c r="AT414" s="170" t="s">
        <v>178</v>
      </c>
      <c r="AU414" s="170" t="s">
        <v>176</v>
      </c>
      <c r="AV414" s="14" t="s">
        <v>86</v>
      </c>
      <c r="AW414" s="14" t="s">
        <v>33</v>
      </c>
      <c r="AX414" s="14" t="s">
        <v>78</v>
      </c>
      <c r="AY414" s="170" t="s">
        <v>169</v>
      </c>
    </row>
    <row r="415" spans="1:65" s="13" customFormat="1">
      <c r="B415" s="160"/>
      <c r="D415" s="161" t="s">
        <v>178</v>
      </c>
      <c r="E415" s="162" t="s">
        <v>1</v>
      </c>
      <c r="F415" s="163" t="s">
        <v>486</v>
      </c>
      <c r="H415" s="164">
        <v>0.53100000000000003</v>
      </c>
      <c r="I415" s="165"/>
      <c r="L415" s="160"/>
      <c r="M415" s="166"/>
      <c r="N415" s="167"/>
      <c r="O415" s="167"/>
      <c r="P415" s="167"/>
      <c r="Q415" s="167"/>
      <c r="R415" s="167"/>
      <c r="S415" s="167"/>
      <c r="T415" s="168"/>
      <c r="AT415" s="162" t="s">
        <v>178</v>
      </c>
      <c r="AU415" s="162" t="s">
        <v>176</v>
      </c>
      <c r="AV415" s="13" t="s">
        <v>176</v>
      </c>
      <c r="AW415" s="13" t="s">
        <v>33</v>
      </c>
      <c r="AX415" s="13" t="s">
        <v>86</v>
      </c>
      <c r="AY415" s="162" t="s">
        <v>169</v>
      </c>
    </row>
    <row r="416" spans="1:65" s="2" customFormat="1" ht="14.4" customHeight="1">
      <c r="A416" s="33"/>
      <c r="B416" s="145"/>
      <c r="C416" s="146" t="s">
        <v>487</v>
      </c>
      <c r="D416" s="146" t="s">
        <v>171</v>
      </c>
      <c r="E416" s="147" t="s">
        <v>488</v>
      </c>
      <c r="F416" s="148" t="s">
        <v>489</v>
      </c>
      <c r="G416" s="149" t="s">
        <v>181</v>
      </c>
      <c r="H416" s="150">
        <v>3.9049999999999998</v>
      </c>
      <c r="I416" s="151"/>
      <c r="J416" s="150">
        <f>ROUND(I416*H416,3)</f>
        <v>0</v>
      </c>
      <c r="K416" s="152"/>
      <c r="L416" s="34"/>
      <c r="M416" s="153" t="s">
        <v>1</v>
      </c>
      <c r="N416" s="154" t="s">
        <v>44</v>
      </c>
      <c r="O416" s="59"/>
      <c r="P416" s="155">
        <f>O416*H416</f>
        <v>0</v>
      </c>
      <c r="Q416" s="155">
        <v>2.2151299999999998</v>
      </c>
      <c r="R416" s="155">
        <f>Q416*H416</f>
        <v>8.6500826499999981</v>
      </c>
      <c r="S416" s="155">
        <v>0</v>
      </c>
      <c r="T416" s="156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7" t="s">
        <v>175</v>
      </c>
      <c r="AT416" s="157" t="s">
        <v>171</v>
      </c>
      <c r="AU416" s="157" t="s">
        <v>176</v>
      </c>
      <c r="AY416" s="18" t="s">
        <v>169</v>
      </c>
      <c r="BE416" s="158">
        <f>IF(N416="základná",J416,0)</f>
        <v>0</v>
      </c>
      <c r="BF416" s="158">
        <f>IF(N416="znížená",J416,0)</f>
        <v>0</v>
      </c>
      <c r="BG416" s="158">
        <f>IF(N416="zákl. prenesená",J416,0)</f>
        <v>0</v>
      </c>
      <c r="BH416" s="158">
        <f>IF(N416="zníž. prenesená",J416,0)</f>
        <v>0</v>
      </c>
      <c r="BI416" s="158">
        <f>IF(N416="nulová",J416,0)</f>
        <v>0</v>
      </c>
      <c r="BJ416" s="18" t="s">
        <v>176</v>
      </c>
      <c r="BK416" s="159">
        <f>ROUND(I416*H416,3)</f>
        <v>0</v>
      </c>
      <c r="BL416" s="18" t="s">
        <v>175</v>
      </c>
      <c r="BM416" s="157" t="s">
        <v>490</v>
      </c>
    </row>
    <row r="417" spans="1:65" s="14" customFormat="1">
      <c r="B417" s="169"/>
      <c r="D417" s="161" t="s">
        <v>178</v>
      </c>
      <c r="E417" s="170" t="s">
        <v>1</v>
      </c>
      <c r="F417" s="171" t="s">
        <v>289</v>
      </c>
      <c r="H417" s="170" t="s">
        <v>1</v>
      </c>
      <c r="I417" s="172"/>
      <c r="L417" s="169"/>
      <c r="M417" s="173"/>
      <c r="N417" s="174"/>
      <c r="O417" s="174"/>
      <c r="P417" s="174"/>
      <c r="Q417" s="174"/>
      <c r="R417" s="174"/>
      <c r="S417" s="174"/>
      <c r="T417" s="175"/>
      <c r="AT417" s="170" t="s">
        <v>178</v>
      </c>
      <c r="AU417" s="170" t="s">
        <v>176</v>
      </c>
      <c r="AV417" s="14" t="s">
        <v>86</v>
      </c>
      <c r="AW417" s="14" t="s">
        <v>33</v>
      </c>
      <c r="AX417" s="14" t="s">
        <v>78</v>
      </c>
      <c r="AY417" s="170" t="s">
        <v>169</v>
      </c>
    </row>
    <row r="418" spans="1:65" s="13" customFormat="1">
      <c r="B418" s="160"/>
      <c r="D418" s="161" t="s">
        <v>178</v>
      </c>
      <c r="E418" s="162" t="s">
        <v>1</v>
      </c>
      <c r="F418" s="163" t="s">
        <v>290</v>
      </c>
      <c r="H418" s="164">
        <v>0.47499999999999998</v>
      </c>
      <c r="I418" s="165"/>
      <c r="L418" s="160"/>
      <c r="M418" s="166"/>
      <c r="N418" s="167"/>
      <c r="O418" s="167"/>
      <c r="P418" s="167"/>
      <c r="Q418" s="167"/>
      <c r="R418" s="167"/>
      <c r="S418" s="167"/>
      <c r="T418" s="168"/>
      <c r="AT418" s="162" t="s">
        <v>178</v>
      </c>
      <c r="AU418" s="162" t="s">
        <v>176</v>
      </c>
      <c r="AV418" s="13" t="s">
        <v>176</v>
      </c>
      <c r="AW418" s="13" t="s">
        <v>33</v>
      </c>
      <c r="AX418" s="13" t="s">
        <v>78</v>
      </c>
      <c r="AY418" s="162" t="s">
        <v>169</v>
      </c>
    </row>
    <row r="419" spans="1:65" s="13" customFormat="1">
      <c r="B419" s="160"/>
      <c r="D419" s="161" t="s">
        <v>178</v>
      </c>
      <c r="E419" s="162" t="s">
        <v>1</v>
      </c>
      <c r="F419" s="163" t="s">
        <v>291</v>
      </c>
      <c r="H419" s="164">
        <v>2.375</v>
      </c>
      <c r="I419" s="165"/>
      <c r="L419" s="160"/>
      <c r="M419" s="166"/>
      <c r="N419" s="167"/>
      <c r="O419" s="167"/>
      <c r="P419" s="167"/>
      <c r="Q419" s="167"/>
      <c r="R419" s="167"/>
      <c r="S419" s="167"/>
      <c r="T419" s="168"/>
      <c r="AT419" s="162" t="s">
        <v>178</v>
      </c>
      <c r="AU419" s="162" t="s">
        <v>176</v>
      </c>
      <c r="AV419" s="13" t="s">
        <v>176</v>
      </c>
      <c r="AW419" s="13" t="s">
        <v>33</v>
      </c>
      <c r="AX419" s="13" t="s">
        <v>78</v>
      </c>
      <c r="AY419" s="162" t="s">
        <v>169</v>
      </c>
    </row>
    <row r="420" spans="1:65" s="13" customFormat="1">
      <c r="B420" s="160"/>
      <c r="D420" s="161" t="s">
        <v>178</v>
      </c>
      <c r="E420" s="162" t="s">
        <v>1</v>
      </c>
      <c r="F420" s="163" t="s">
        <v>292</v>
      </c>
      <c r="H420" s="164">
        <v>0.34200000000000003</v>
      </c>
      <c r="I420" s="165"/>
      <c r="L420" s="160"/>
      <c r="M420" s="166"/>
      <c r="N420" s="167"/>
      <c r="O420" s="167"/>
      <c r="P420" s="167"/>
      <c r="Q420" s="167"/>
      <c r="R420" s="167"/>
      <c r="S420" s="167"/>
      <c r="T420" s="168"/>
      <c r="AT420" s="162" t="s">
        <v>178</v>
      </c>
      <c r="AU420" s="162" t="s">
        <v>176</v>
      </c>
      <c r="AV420" s="13" t="s">
        <v>176</v>
      </c>
      <c r="AW420" s="13" t="s">
        <v>33</v>
      </c>
      <c r="AX420" s="13" t="s">
        <v>78</v>
      </c>
      <c r="AY420" s="162" t="s">
        <v>169</v>
      </c>
    </row>
    <row r="421" spans="1:65" s="14" customFormat="1">
      <c r="B421" s="169"/>
      <c r="D421" s="161" t="s">
        <v>178</v>
      </c>
      <c r="E421" s="170" t="s">
        <v>1</v>
      </c>
      <c r="F421" s="171" t="s">
        <v>293</v>
      </c>
      <c r="H421" s="170" t="s">
        <v>1</v>
      </c>
      <c r="I421" s="172"/>
      <c r="L421" s="169"/>
      <c r="M421" s="173"/>
      <c r="N421" s="174"/>
      <c r="O421" s="174"/>
      <c r="P421" s="174"/>
      <c r="Q421" s="174"/>
      <c r="R421" s="174"/>
      <c r="S421" s="174"/>
      <c r="T421" s="175"/>
      <c r="AT421" s="170" t="s">
        <v>178</v>
      </c>
      <c r="AU421" s="170" t="s">
        <v>176</v>
      </c>
      <c r="AV421" s="14" t="s">
        <v>86</v>
      </c>
      <c r="AW421" s="14" t="s">
        <v>33</v>
      </c>
      <c r="AX421" s="14" t="s">
        <v>78</v>
      </c>
      <c r="AY421" s="170" t="s">
        <v>169</v>
      </c>
    </row>
    <row r="422" spans="1:65" s="13" customFormat="1">
      <c r="B422" s="160"/>
      <c r="D422" s="161" t="s">
        <v>178</v>
      </c>
      <c r="E422" s="162" t="s">
        <v>1</v>
      </c>
      <c r="F422" s="163" t="s">
        <v>294</v>
      </c>
      <c r="H422" s="164">
        <v>0.71299999999999997</v>
      </c>
      <c r="I422" s="165"/>
      <c r="L422" s="160"/>
      <c r="M422" s="166"/>
      <c r="N422" s="167"/>
      <c r="O422" s="167"/>
      <c r="P422" s="167"/>
      <c r="Q422" s="167"/>
      <c r="R422" s="167"/>
      <c r="S422" s="167"/>
      <c r="T422" s="168"/>
      <c r="AT422" s="162" t="s">
        <v>178</v>
      </c>
      <c r="AU422" s="162" t="s">
        <v>176</v>
      </c>
      <c r="AV422" s="13" t="s">
        <v>176</v>
      </c>
      <c r="AW422" s="13" t="s">
        <v>33</v>
      </c>
      <c r="AX422" s="13" t="s">
        <v>78</v>
      </c>
      <c r="AY422" s="162" t="s">
        <v>169</v>
      </c>
    </row>
    <row r="423" spans="1:65" s="15" customFormat="1">
      <c r="B423" s="176"/>
      <c r="D423" s="161" t="s">
        <v>178</v>
      </c>
      <c r="E423" s="177" t="s">
        <v>1</v>
      </c>
      <c r="F423" s="178" t="s">
        <v>186</v>
      </c>
      <c r="H423" s="179">
        <v>3.9050000000000002</v>
      </c>
      <c r="I423" s="180"/>
      <c r="L423" s="176"/>
      <c r="M423" s="181"/>
      <c r="N423" s="182"/>
      <c r="O423" s="182"/>
      <c r="P423" s="182"/>
      <c r="Q423" s="182"/>
      <c r="R423" s="182"/>
      <c r="S423" s="182"/>
      <c r="T423" s="183"/>
      <c r="AT423" s="177" t="s">
        <v>178</v>
      </c>
      <c r="AU423" s="177" t="s">
        <v>176</v>
      </c>
      <c r="AV423" s="15" t="s">
        <v>175</v>
      </c>
      <c r="AW423" s="15" t="s">
        <v>33</v>
      </c>
      <c r="AX423" s="15" t="s">
        <v>86</v>
      </c>
      <c r="AY423" s="177" t="s">
        <v>169</v>
      </c>
    </row>
    <row r="424" spans="1:65" s="2" customFormat="1" ht="37.75" customHeight="1">
      <c r="A424" s="33"/>
      <c r="B424" s="145"/>
      <c r="C424" s="146" t="s">
        <v>491</v>
      </c>
      <c r="D424" s="146" t="s">
        <v>171</v>
      </c>
      <c r="E424" s="147" t="s">
        <v>492</v>
      </c>
      <c r="F424" s="148" t="s">
        <v>493</v>
      </c>
      <c r="G424" s="149" t="s">
        <v>181</v>
      </c>
      <c r="H424" s="150">
        <v>0.64700000000000002</v>
      </c>
      <c r="I424" s="151"/>
      <c r="J424" s="150">
        <f>ROUND(I424*H424,3)</f>
        <v>0</v>
      </c>
      <c r="K424" s="152"/>
      <c r="L424" s="34"/>
      <c r="M424" s="153" t="s">
        <v>1</v>
      </c>
      <c r="N424" s="154" t="s">
        <v>44</v>
      </c>
      <c r="O424" s="59"/>
      <c r="P424" s="155">
        <f>O424*H424</f>
        <v>0</v>
      </c>
      <c r="Q424" s="155">
        <v>2.3223400000000001</v>
      </c>
      <c r="R424" s="155">
        <f>Q424*H424</f>
        <v>1.5025539800000001</v>
      </c>
      <c r="S424" s="155">
        <v>0</v>
      </c>
      <c r="T424" s="156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7" t="s">
        <v>175</v>
      </c>
      <c r="AT424" s="157" t="s">
        <v>171</v>
      </c>
      <c r="AU424" s="157" t="s">
        <v>176</v>
      </c>
      <c r="AY424" s="18" t="s">
        <v>169</v>
      </c>
      <c r="BE424" s="158">
        <f>IF(N424="základná",J424,0)</f>
        <v>0</v>
      </c>
      <c r="BF424" s="158">
        <f>IF(N424="znížená",J424,0)</f>
        <v>0</v>
      </c>
      <c r="BG424" s="158">
        <f>IF(N424="zákl. prenesená",J424,0)</f>
        <v>0</v>
      </c>
      <c r="BH424" s="158">
        <f>IF(N424="zníž. prenesená",J424,0)</f>
        <v>0</v>
      </c>
      <c r="BI424" s="158">
        <f>IF(N424="nulová",J424,0)</f>
        <v>0</v>
      </c>
      <c r="BJ424" s="18" t="s">
        <v>176</v>
      </c>
      <c r="BK424" s="159">
        <f>ROUND(I424*H424,3)</f>
        <v>0</v>
      </c>
      <c r="BL424" s="18" t="s">
        <v>175</v>
      </c>
      <c r="BM424" s="157" t="s">
        <v>494</v>
      </c>
    </row>
    <row r="425" spans="1:65" s="14" customFormat="1">
      <c r="B425" s="169"/>
      <c r="D425" s="161" t="s">
        <v>178</v>
      </c>
      <c r="E425" s="170" t="s">
        <v>1</v>
      </c>
      <c r="F425" s="171" t="s">
        <v>495</v>
      </c>
      <c r="H425" s="170" t="s">
        <v>1</v>
      </c>
      <c r="I425" s="172"/>
      <c r="L425" s="169"/>
      <c r="M425" s="173"/>
      <c r="N425" s="174"/>
      <c r="O425" s="174"/>
      <c r="P425" s="174"/>
      <c r="Q425" s="174"/>
      <c r="R425" s="174"/>
      <c r="S425" s="174"/>
      <c r="T425" s="175"/>
      <c r="AT425" s="170" t="s">
        <v>178</v>
      </c>
      <c r="AU425" s="170" t="s">
        <v>176</v>
      </c>
      <c r="AV425" s="14" t="s">
        <v>86</v>
      </c>
      <c r="AW425" s="14" t="s">
        <v>33</v>
      </c>
      <c r="AX425" s="14" t="s">
        <v>78</v>
      </c>
      <c r="AY425" s="170" t="s">
        <v>169</v>
      </c>
    </row>
    <row r="426" spans="1:65" s="14" customFormat="1">
      <c r="B426" s="169"/>
      <c r="D426" s="161" t="s">
        <v>178</v>
      </c>
      <c r="E426" s="170" t="s">
        <v>1</v>
      </c>
      <c r="F426" s="171" t="s">
        <v>496</v>
      </c>
      <c r="H426" s="170" t="s">
        <v>1</v>
      </c>
      <c r="I426" s="172"/>
      <c r="L426" s="169"/>
      <c r="M426" s="173"/>
      <c r="N426" s="174"/>
      <c r="O426" s="174"/>
      <c r="P426" s="174"/>
      <c r="Q426" s="174"/>
      <c r="R426" s="174"/>
      <c r="S426" s="174"/>
      <c r="T426" s="175"/>
      <c r="AT426" s="170" t="s">
        <v>178</v>
      </c>
      <c r="AU426" s="170" t="s">
        <v>176</v>
      </c>
      <c r="AV426" s="14" t="s">
        <v>86</v>
      </c>
      <c r="AW426" s="14" t="s">
        <v>33</v>
      </c>
      <c r="AX426" s="14" t="s">
        <v>78</v>
      </c>
      <c r="AY426" s="170" t="s">
        <v>169</v>
      </c>
    </row>
    <row r="427" spans="1:65" s="13" customFormat="1">
      <c r="B427" s="160"/>
      <c r="D427" s="161" t="s">
        <v>178</v>
      </c>
      <c r="E427" s="162" t="s">
        <v>1</v>
      </c>
      <c r="F427" s="163" t="s">
        <v>497</v>
      </c>
      <c r="H427" s="164">
        <v>0.32</v>
      </c>
      <c r="I427" s="165"/>
      <c r="L427" s="160"/>
      <c r="M427" s="166"/>
      <c r="N427" s="167"/>
      <c r="O427" s="167"/>
      <c r="P427" s="167"/>
      <c r="Q427" s="167"/>
      <c r="R427" s="167"/>
      <c r="S427" s="167"/>
      <c r="T427" s="168"/>
      <c r="AT427" s="162" t="s">
        <v>178</v>
      </c>
      <c r="AU427" s="162" t="s">
        <v>176</v>
      </c>
      <c r="AV427" s="13" t="s">
        <v>176</v>
      </c>
      <c r="AW427" s="13" t="s">
        <v>33</v>
      </c>
      <c r="AX427" s="13" t="s">
        <v>78</v>
      </c>
      <c r="AY427" s="162" t="s">
        <v>169</v>
      </c>
    </row>
    <row r="428" spans="1:65" s="13" customFormat="1">
      <c r="B428" s="160"/>
      <c r="D428" s="161" t="s">
        <v>178</v>
      </c>
      <c r="E428" s="162" t="s">
        <v>1</v>
      </c>
      <c r="F428" s="163" t="s">
        <v>498</v>
      </c>
      <c r="H428" s="164">
        <v>0.02</v>
      </c>
      <c r="I428" s="165"/>
      <c r="L428" s="160"/>
      <c r="M428" s="166"/>
      <c r="N428" s="167"/>
      <c r="O428" s="167"/>
      <c r="P428" s="167"/>
      <c r="Q428" s="167"/>
      <c r="R428" s="167"/>
      <c r="S428" s="167"/>
      <c r="T428" s="168"/>
      <c r="AT428" s="162" t="s">
        <v>178</v>
      </c>
      <c r="AU428" s="162" t="s">
        <v>176</v>
      </c>
      <c r="AV428" s="13" t="s">
        <v>176</v>
      </c>
      <c r="AW428" s="13" t="s">
        <v>33</v>
      </c>
      <c r="AX428" s="13" t="s">
        <v>78</v>
      </c>
      <c r="AY428" s="162" t="s">
        <v>169</v>
      </c>
    </row>
    <row r="429" spans="1:65" s="16" customFormat="1">
      <c r="B429" s="184"/>
      <c r="D429" s="161" t="s">
        <v>178</v>
      </c>
      <c r="E429" s="185" t="s">
        <v>1</v>
      </c>
      <c r="F429" s="186" t="s">
        <v>201</v>
      </c>
      <c r="H429" s="187">
        <v>0.34</v>
      </c>
      <c r="I429" s="188"/>
      <c r="L429" s="184"/>
      <c r="M429" s="189"/>
      <c r="N429" s="190"/>
      <c r="O429" s="190"/>
      <c r="P429" s="190"/>
      <c r="Q429" s="190"/>
      <c r="R429" s="190"/>
      <c r="S429" s="190"/>
      <c r="T429" s="191"/>
      <c r="AT429" s="185" t="s">
        <v>178</v>
      </c>
      <c r="AU429" s="185" t="s">
        <v>176</v>
      </c>
      <c r="AV429" s="16" t="s">
        <v>187</v>
      </c>
      <c r="AW429" s="16" t="s">
        <v>33</v>
      </c>
      <c r="AX429" s="16" t="s">
        <v>78</v>
      </c>
      <c r="AY429" s="185" t="s">
        <v>169</v>
      </c>
    </row>
    <row r="430" spans="1:65" s="14" customFormat="1">
      <c r="B430" s="169"/>
      <c r="D430" s="161" t="s">
        <v>178</v>
      </c>
      <c r="E430" s="170" t="s">
        <v>1</v>
      </c>
      <c r="F430" s="171" t="s">
        <v>499</v>
      </c>
      <c r="H430" s="170" t="s">
        <v>1</v>
      </c>
      <c r="I430" s="172"/>
      <c r="L430" s="169"/>
      <c r="M430" s="173"/>
      <c r="N430" s="174"/>
      <c r="O430" s="174"/>
      <c r="P430" s="174"/>
      <c r="Q430" s="174"/>
      <c r="R430" s="174"/>
      <c r="S430" s="174"/>
      <c r="T430" s="175"/>
      <c r="AT430" s="170" t="s">
        <v>178</v>
      </c>
      <c r="AU430" s="170" t="s">
        <v>176</v>
      </c>
      <c r="AV430" s="14" t="s">
        <v>86</v>
      </c>
      <c r="AW430" s="14" t="s">
        <v>33</v>
      </c>
      <c r="AX430" s="14" t="s">
        <v>78</v>
      </c>
      <c r="AY430" s="170" t="s">
        <v>169</v>
      </c>
    </row>
    <row r="431" spans="1:65" s="14" customFormat="1">
      <c r="B431" s="169"/>
      <c r="D431" s="161" t="s">
        <v>178</v>
      </c>
      <c r="E431" s="170" t="s">
        <v>1</v>
      </c>
      <c r="F431" s="171" t="s">
        <v>500</v>
      </c>
      <c r="H431" s="170" t="s">
        <v>1</v>
      </c>
      <c r="I431" s="172"/>
      <c r="L431" s="169"/>
      <c r="M431" s="173"/>
      <c r="N431" s="174"/>
      <c r="O431" s="174"/>
      <c r="P431" s="174"/>
      <c r="Q431" s="174"/>
      <c r="R431" s="174"/>
      <c r="S431" s="174"/>
      <c r="T431" s="175"/>
      <c r="AT431" s="170" t="s">
        <v>178</v>
      </c>
      <c r="AU431" s="170" t="s">
        <v>176</v>
      </c>
      <c r="AV431" s="14" t="s">
        <v>86</v>
      </c>
      <c r="AW431" s="14" t="s">
        <v>33</v>
      </c>
      <c r="AX431" s="14" t="s">
        <v>78</v>
      </c>
      <c r="AY431" s="170" t="s">
        <v>169</v>
      </c>
    </row>
    <row r="432" spans="1:65" s="14" customFormat="1">
      <c r="B432" s="169"/>
      <c r="D432" s="161" t="s">
        <v>178</v>
      </c>
      <c r="E432" s="170" t="s">
        <v>1</v>
      </c>
      <c r="F432" s="171" t="s">
        <v>501</v>
      </c>
      <c r="H432" s="170" t="s">
        <v>1</v>
      </c>
      <c r="I432" s="172"/>
      <c r="L432" s="169"/>
      <c r="M432" s="173"/>
      <c r="N432" s="174"/>
      <c r="O432" s="174"/>
      <c r="P432" s="174"/>
      <c r="Q432" s="174"/>
      <c r="R432" s="174"/>
      <c r="S432" s="174"/>
      <c r="T432" s="175"/>
      <c r="AT432" s="170" t="s">
        <v>178</v>
      </c>
      <c r="AU432" s="170" t="s">
        <v>176</v>
      </c>
      <c r="AV432" s="14" t="s">
        <v>86</v>
      </c>
      <c r="AW432" s="14" t="s">
        <v>33</v>
      </c>
      <c r="AX432" s="14" t="s">
        <v>78</v>
      </c>
      <c r="AY432" s="170" t="s">
        <v>169</v>
      </c>
    </row>
    <row r="433" spans="1:65" s="13" customFormat="1">
      <c r="B433" s="160"/>
      <c r="D433" s="161" t="s">
        <v>178</v>
      </c>
      <c r="E433" s="162" t="s">
        <v>1</v>
      </c>
      <c r="F433" s="163" t="s">
        <v>502</v>
      </c>
      <c r="H433" s="164">
        <v>0.27</v>
      </c>
      <c r="I433" s="165"/>
      <c r="L433" s="160"/>
      <c r="M433" s="166"/>
      <c r="N433" s="167"/>
      <c r="O433" s="167"/>
      <c r="P433" s="167"/>
      <c r="Q433" s="167"/>
      <c r="R433" s="167"/>
      <c r="S433" s="167"/>
      <c r="T433" s="168"/>
      <c r="AT433" s="162" t="s">
        <v>178</v>
      </c>
      <c r="AU433" s="162" t="s">
        <v>176</v>
      </c>
      <c r="AV433" s="13" t="s">
        <v>176</v>
      </c>
      <c r="AW433" s="13" t="s">
        <v>33</v>
      </c>
      <c r="AX433" s="13" t="s">
        <v>78</v>
      </c>
      <c r="AY433" s="162" t="s">
        <v>169</v>
      </c>
    </row>
    <row r="434" spans="1:65" s="16" customFormat="1">
      <c r="B434" s="184"/>
      <c r="D434" s="161" t="s">
        <v>178</v>
      </c>
      <c r="E434" s="185" t="s">
        <v>1</v>
      </c>
      <c r="F434" s="186" t="s">
        <v>201</v>
      </c>
      <c r="H434" s="187">
        <v>0.27</v>
      </c>
      <c r="I434" s="188"/>
      <c r="L434" s="184"/>
      <c r="M434" s="189"/>
      <c r="N434" s="190"/>
      <c r="O434" s="190"/>
      <c r="P434" s="190"/>
      <c r="Q434" s="190"/>
      <c r="R434" s="190"/>
      <c r="S434" s="190"/>
      <c r="T434" s="191"/>
      <c r="AT434" s="185" t="s">
        <v>178</v>
      </c>
      <c r="AU434" s="185" t="s">
        <v>176</v>
      </c>
      <c r="AV434" s="16" t="s">
        <v>187</v>
      </c>
      <c r="AW434" s="16" t="s">
        <v>33</v>
      </c>
      <c r="AX434" s="16" t="s">
        <v>78</v>
      </c>
      <c r="AY434" s="185" t="s">
        <v>169</v>
      </c>
    </row>
    <row r="435" spans="1:65" s="14" customFormat="1">
      <c r="B435" s="169"/>
      <c r="D435" s="161" t="s">
        <v>178</v>
      </c>
      <c r="E435" s="170" t="s">
        <v>1</v>
      </c>
      <c r="F435" s="171" t="s">
        <v>293</v>
      </c>
      <c r="H435" s="170" t="s">
        <v>1</v>
      </c>
      <c r="I435" s="172"/>
      <c r="L435" s="169"/>
      <c r="M435" s="173"/>
      <c r="N435" s="174"/>
      <c r="O435" s="174"/>
      <c r="P435" s="174"/>
      <c r="Q435" s="174"/>
      <c r="R435" s="174"/>
      <c r="S435" s="174"/>
      <c r="T435" s="175"/>
      <c r="AT435" s="170" t="s">
        <v>178</v>
      </c>
      <c r="AU435" s="170" t="s">
        <v>176</v>
      </c>
      <c r="AV435" s="14" t="s">
        <v>86</v>
      </c>
      <c r="AW435" s="14" t="s">
        <v>33</v>
      </c>
      <c r="AX435" s="14" t="s">
        <v>78</v>
      </c>
      <c r="AY435" s="170" t="s">
        <v>169</v>
      </c>
    </row>
    <row r="436" spans="1:65" s="14" customFormat="1">
      <c r="B436" s="169"/>
      <c r="D436" s="161" t="s">
        <v>178</v>
      </c>
      <c r="E436" s="170" t="s">
        <v>1</v>
      </c>
      <c r="F436" s="171" t="s">
        <v>501</v>
      </c>
      <c r="H436" s="170" t="s">
        <v>1</v>
      </c>
      <c r="I436" s="172"/>
      <c r="L436" s="169"/>
      <c r="M436" s="173"/>
      <c r="N436" s="174"/>
      <c r="O436" s="174"/>
      <c r="P436" s="174"/>
      <c r="Q436" s="174"/>
      <c r="R436" s="174"/>
      <c r="S436" s="174"/>
      <c r="T436" s="175"/>
      <c r="AT436" s="170" t="s">
        <v>178</v>
      </c>
      <c r="AU436" s="170" t="s">
        <v>176</v>
      </c>
      <c r="AV436" s="14" t="s">
        <v>86</v>
      </c>
      <c r="AW436" s="14" t="s">
        <v>33</v>
      </c>
      <c r="AX436" s="14" t="s">
        <v>78</v>
      </c>
      <c r="AY436" s="170" t="s">
        <v>169</v>
      </c>
    </row>
    <row r="437" spans="1:65" s="13" customFormat="1">
      <c r="B437" s="160"/>
      <c r="D437" s="161" t="s">
        <v>178</v>
      </c>
      <c r="E437" s="162" t="s">
        <v>1</v>
      </c>
      <c r="F437" s="163" t="s">
        <v>503</v>
      </c>
      <c r="H437" s="164">
        <v>3.6999999999999998E-2</v>
      </c>
      <c r="I437" s="165"/>
      <c r="L437" s="160"/>
      <c r="M437" s="166"/>
      <c r="N437" s="167"/>
      <c r="O437" s="167"/>
      <c r="P437" s="167"/>
      <c r="Q437" s="167"/>
      <c r="R437" s="167"/>
      <c r="S437" s="167"/>
      <c r="T437" s="168"/>
      <c r="AT437" s="162" t="s">
        <v>178</v>
      </c>
      <c r="AU437" s="162" t="s">
        <v>176</v>
      </c>
      <c r="AV437" s="13" t="s">
        <v>176</v>
      </c>
      <c r="AW437" s="13" t="s">
        <v>33</v>
      </c>
      <c r="AX437" s="13" t="s">
        <v>78</v>
      </c>
      <c r="AY437" s="162" t="s">
        <v>169</v>
      </c>
    </row>
    <row r="438" spans="1:65" s="15" customFormat="1">
      <c r="B438" s="176"/>
      <c r="D438" s="161" t="s">
        <v>178</v>
      </c>
      <c r="E438" s="177" t="s">
        <v>1</v>
      </c>
      <c r="F438" s="178" t="s">
        <v>186</v>
      </c>
      <c r="H438" s="179">
        <v>0.64700000000000013</v>
      </c>
      <c r="I438" s="180"/>
      <c r="L438" s="176"/>
      <c r="M438" s="181"/>
      <c r="N438" s="182"/>
      <c r="O438" s="182"/>
      <c r="P438" s="182"/>
      <c r="Q438" s="182"/>
      <c r="R438" s="182"/>
      <c r="S438" s="182"/>
      <c r="T438" s="183"/>
      <c r="AT438" s="177" t="s">
        <v>178</v>
      </c>
      <c r="AU438" s="177" t="s">
        <v>176</v>
      </c>
      <c r="AV438" s="15" t="s">
        <v>175</v>
      </c>
      <c r="AW438" s="15" t="s">
        <v>33</v>
      </c>
      <c r="AX438" s="15" t="s">
        <v>86</v>
      </c>
      <c r="AY438" s="177" t="s">
        <v>169</v>
      </c>
    </row>
    <row r="439" spans="1:65" s="2" customFormat="1" ht="24.15" customHeight="1">
      <c r="A439" s="33"/>
      <c r="B439" s="145"/>
      <c r="C439" s="146" t="s">
        <v>504</v>
      </c>
      <c r="D439" s="146" t="s">
        <v>171</v>
      </c>
      <c r="E439" s="147" t="s">
        <v>505</v>
      </c>
      <c r="F439" s="148" t="s">
        <v>506</v>
      </c>
      <c r="G439" s="149" t="s">
        <v>181</v>
      </c>
      <c r="H439" s="150">
        <v>8.5570000000000004</v>
      </c>
      <c r="I439" s="151"/>
      <c r="J439" s="150">
        <f>ROUND(I439*H439,3)</f>
        <v>0</v>
      </c>
      <c r="K439" s="152"/>
      <c r="L439" s="34"/>
      <c r="M439" s="153" t="s">
        <v>1</v>
      </c>
      <c r="N439" s="154" t="s">
        <v>44</v>
      </c>
      <c r="O439" s="59"/>
      <c r="P439" s="155">
        <f>O439*H439</f>
        <v>0</v>
      </c>
      <c r="Q439" s="155">
        <v>2.2151299999999998</v>
      </c>
      <c r="R439" s="155">
        <f>Q439*H439</f>
        <v>18.954867409999999</v>
      </c>
      <c r="S439" s="155">
        <v>0</v>
      </c>
      <c r="T439" s="156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7" t="s">
        <v>175</v>
      </c>
      <c r="AT439" s="157" t="s">
        <v>171</v>
      </c>
      <c r="AU439" s="157" t="s">
        <v>176</v>
      </c>
      <c r="AY439" s="18" t="s">
        <v>169</v>
      </c>
      <c r="BE439" s="158">
        <f>IF(N439="základná",J439,0)</f>
        <v>0</v>
      </c>
      <c r="BF439" s="158">
        <f>IF(N439="znížená",J439,0)</f>
        <v>0</v>
      </c>
      <c r="BG439" s="158">
        <f>IF(N439="zákl. prenesená",J439,0)</f>
        <v>0</v>
      </c>
      <c r="BH439" s="158">
        <f>IF(N439="zníž. prenesená",J439,0)</f>
        <v>0</v>
      </c>
      <c r="BI439" s="158">
        <f>IF(N439="nulová",J439,0)</f>
        <v>0</v>
      </c>
      <c r="BJ439" s="18" t="s">
        <v>176</v>
      </c>
      <c r="BK439" s="159">
        <f>ROUND(I439*H439,3)</f>
        <v>0</v>
      </c>
      <c r="BL439" s="18" t="s">
        <v>175</v>
      </c>
      <c r="BM439" s="157" t="s">
        <v>507</v>
      </c>
    </row>
    <row r="440" spans="1:65" s="14" customFormat="1">
      <c r="B440" s="169"/>
      <c r="D440" s="161" t="s">
        <v>178</v>
      </c>
      <c r="E440" s="170" t="s">
        <v>1</v>
      </c>
      <c r="F440" s="171" t="s">
        <v>508</v>
      </c>
      <c r="H440" s="170" t="s">
        <v>1</v>
      </c>
      <c r="I440" s="172"/>
      <c r="L440" s="169"/>
      <c r="M440" s="173"/>
      <c r="N440" s="174"/>
      <c r="O440" s="174"/>
      <c r="P440" s="174"/>
      <c r="Q440" s="174"/>
      <c r="R440" s="174"/>
      <c r="S440" s="174"/>
      <c r="T440" s="175"/>
      <c r="AT440" s="170" t="s">
        <v>178</v>
      </c>
      <c r="AU440" s="170" t="s">
        <v>176</v>
      </c>
      <c r="AV440" s="14" t="s">
        <v>86</v>
      </c>
      <c r="AW440" s="14" t="s">
        <v>33</v>
      </c>
      <c r="AX440" s="14" t="s">
        <v>78</v>
      </c>
      <c r="AY440" s="170" t="s">
        <v>169</v>
      </c>
    </row>
    <row r="441" spans="1:65" s="13" customFormat="1">
      <c r="B441" s="160"/>
      <c r="D441" s="161" t="s">
        <v>178</v>
      </c>
      <c r="E441" s="162" t="s">
        <v>1</v>
      </c>
      <c r="F441" s="163" t="s">
        <v>509</v>
      </c>
      <c r="H441" s="164">
        <v>2.3250000000000002</v>
      </c>
      <c r="I441" s="165"/>
      <c r="L441" s="160"/>
      <c r="M441" s="166"/>
      <c r="N441" s="167"/>
      <c r="O441" s="167"/>
      <c r="P441" s="167"/>
      <c r="Q441" s="167"/>
      <c r="R441" s="167"/>
      <c r="S441" s="167"/>
      <c r="T441" s="168"/>
      <c r="AT441" s="162" t="s">
        <v>178</v>
      </c>
      <c r="AU441" s="162" t="s">
        <v>176</v>
      </c>
      <c r="AV441" s="13" t="s">
        <v>176</v>
      </c>
      <c r="AW441" s="13" t="s">
        <v>33</v>
      </c>
      <c r="AX441" s="13" t="s">
        <v>78</v>
      </c>
      <c r="AY441" s="162" t="s">
        <v>169</v>
      </c>
    </row>
    <row r="442" spans="1:65" s="13" customFormat="1">
      <c r="B442" s="160"/>
      <c r="D442" s="161" t="s">
        <v>178</v>
      </c>
      <c r="E442" s="162" t="s">
        <v>1</v>
      </c>
      <c r="F442" s="163" t="s">
        <v>510</v>
      </c>
      <c r="H442" s="164">
        <v>3.8</v>
      </c>
      <c r="I442" s="165"/>
      <c r="L442" s="160"/>
      <c r="M442" s="166"/>
      <c r="N442" s="167"/>
      <c r="O442" s="167"/>
      <c r="P442" s="167"/>
      <c r="Q442" s="167"/>
      <c r="R442" s="167"/>
      <c r="S442" s="167"/>
      <c r="T442" s="168"/>
      <c r="AT442" s="162" t="s">
        <v>178</v>
      </c>
      <c r="AU442" s="162" t="s">
        <v>176</v>
      </c>
      <c r="AV442" s="13" t="s">
        <v>176</v>
      </c>
      <c r="AW442" s="13" t="s">
        <v>33</v>
      </c>
      <c r="AX442" s="13" t="s">
        <v>78</v>
      </c>
      <c r="AY442" s="162" t="s">
        <v>169</v>
      </c>
    </row>
    <row r="443" spans="1:65" s="13" customFormat="1">
      <c r="B443" s="160"/>
      <c r="D443" s="161" t="s">
        <v>178</v>
      </c>
      <c r="E443" s="162" t="s">
        <v>1</v>
      </c>
      <c r="F443" s="163" t="s">
        <v>511</v>
      </c>
      <c r="H443" s="164">
        <v>2.4319999999999999</v>
      </c>
      <c r="I443" s="165"/>
      <c r="L443" s="160"/>
      <c r="M443" s="166"/>
      <c r="N443" s="167"/>
      <c r="O443" s="167"/>
      <c r="P443" s="167"/>
      <c r="Q443" s="167"/>
      <c r="R443" s="167"/>
      <c r="S443" s="167"/>
      <c r="T443" s="168"/>
      <c r="AT443" s="162" t="s">
        <v>178</v>
      </c>
      <c r="AU443" s="162" t="s">
        <v>176</v>
      </c>
      <c r="AV443" s="13" t="s">
        <v>176</v>
      </c>
      <c r="AW443" s="13" t="s">
        <v>33</v>
      </c>
      <c r="AX443" s="13" t="s">
        <v>78</v>
      </c>
      <c r="AY443" s="162" t="s">
        <v>169</v>
      </c>
    </row>
    <row r="444" spans="1:65" s="15" customFormat="1">
      <c r="B444" s="176"/>
      <c r="D444" s="161" t="s">
        <v>178</v>
      </c>
      <c r="E444" s="177" t="s">
        <v>1</v>
      </c>
      <c r="F444" s="178" t="s">
        <v>186</v>
      </c>
      <c r="H444" s="179">
        <v>8.5570000000000004</v>
      </c>
      <c r="I444" s="180"/>
      <c r="L444" s="176"/>
      <c r="M444" s="181"/>
      <c r="N444" s="182"/>
      <c r="O444" s="182"/>
      <c r="P444" s="182"/>
      <c r="Q444" s="182"/>
      <c r="R444" s="182"/>
      <c r="S444" s="182"/>
      <c r="T444" s="183"/>
      <c r="AT444" s="177" t="s">
        <v>178</v>
      </c>
      <c r="AU444" s="177" t="s">
        <v>176</v>
      </c>
      <c r="AV444" s="15" t="s">
        <v>175</v>
      </c>
      <c r="AW444" s="15" t="s">
        <v>33</v>
      </c>
      <c r="AX444" s="15" t="s">
        <v>86</v>
      </c>
      <c r="AY444" s="177" t="s">
        <v>169</v>
      </c>
    </row>
    <row r="445" spans="1:65" s="2" customFormat="1" ht="14.4" customHeight="1">
      <c r="A445" s="33"/>
      <c r="B445" s="145"/>
      <c r="C445" s="146" t="s">
        <v>512</v>
      </c>
      <c r="D445" s="146" t="s">
        <v>171</v>
      </c>
      <c r="E445" s="147" t="s">
        <v>513</v>
      </c>
      <c r="F445" s="148" t="s">
        <v>514</v>
      </c>
      <c r="G445" s="149" t="s">
        <v>328</v>
      </c>
      <c r="H445" s="150">
        <v>4.9480000000000004</v>
      </c>
      <c r="I445" s="151"/>
      <c r="J445" s="150">
        <f>ROUND(I445*H445,3)</f>
        <v>0</v>
      </c>
      <c r="K445" s="152"/>
      <c r="L445" s="34"/>
      <c r="M445" s="153" t="s">
        <v>1</v>
      </c>
      <c r="N445" s="154" t="s">
        <v>44</v>
      </c>
      <c r="O445" s="59"/>
      <c r="P445" s="155">
        <f>O445*H445</f>
        <v>0</v>
      </c>
      <c r="Q445" s="155">
        <v>4.0699999999999998E-3</v>
      </c>
      <c r="R445" s="155">
        <f>Q445*H445</f>
        <v>2.0138360000000001E-2</v>
      </c>
      <c r="S445" s="155">
        <v>0</v>
      </c>
      <c r="T445" s="156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7" t="s">
        <v>175</v>
      </c>
      <c r="AT445" s="157" t="s">
        <v>171</v>
      </c>
      <c r="AU445" s="157" t="s">
        <v>176</v>
      </c>
      <c r="AY445" s="18" t="s">
        <v>169</v>
      </c>
      <c r="BE445" s="158">
        <f>IF(N445="základná",J445,0)</f>
        <v>0</v>
      </c>
      <c r="BF445" s="158">
        <f>IF(N445="znížená",J445,0)</f>
        <v>0</v>
      </c>
      <c r="BG445" s="158">
        <f>IF(N445="zákl. prenesená",J445,0)</f>
        <v>0</v>
      </c>
      <c r="BH445" s="158">
        <f>IF(N445="zníž. prenesená",J445,0)</f>
        <v>0</v>
      </c>
      <c r="BI445" s="158">
        <f>IF(N445="nulová",J445,0)</f>
        <v>0</v>
      </c>
      <c r="BJ445" s="18" t="s">
        <v>176</v>
      </c>
      <c r="BK445" s="159">
        <f>ROUND(I445*H445,3)</f>
        <v>0</v>
      </c>
      <c r="BL445" s="18" t="s">
        <v>175</v>
      </c>
      <c r="BM445" s="157" t="s">
        <v>515</v>
      </c>
    </row>
    <row r="446" spans="1:65" s="14" customFormat="1">
      <c r="B446" s="169"/>
      <c r="D446" s="161" t="s">
        <v>178</v>
      </c>
      <c r="E446" s="170" t="s">
        <v>1</v>
      </c>
      <c r="F446" s="171" t="s">
        <v>516</v>
      </c>
      <c r="H446" s="170" t="s">
        <v>1</v>
      </c>
      <c r="I446" s="172"/>
      <c r="L446" s="169"/>
      <c r="M446" s="173"/>
      <c r="N446" s="174"/>
      <c r="O446" s="174"/>
      <c r="P446" s="174"/>
      <c r="Q446" s="174"/>
      <c r="R446" s="174"/>
      <c r="S446" s="174"/>
      <c r="T446" s="175"/>
      <c r="AT446" s="170" t="s">
        <v>178</v>
      </c>
      <c r="AU446" s="170" t="s">
        <v>176</v>
      </c>
      <c r="AV446" s="14" t="s">
        <v>86</v>
      </c>
      <c r="AW446" s="14" t="s">
        <v>33</v>
      </c>
      <c r="AX446" s="14" t="s">
        <v>78</v>
      </c>
      <c r="AY446" s="170" t="s">
        <v>169</v>
      </c>
    </row>
    <row r="447" spans="1:65" s="13" customFormat="1">
      <c r="B447" s="160"/>
      <c r="D447" s="161" t="s">
        <v>178</v>
      </c>
      <c r="E447" s="162" t="s">
        <v>1</v>
      </c>
      <c r="F447" s="163" t="s">
        <v>517</v>
      </c>
      <c r="H447" s="164">
        <v>1.6</v>
      </c>
      <c r="I447" s="165"/>
      <c r="L447" s="160"/>
      <c r="M447" s="166"/>
      <c r="N447" s="167"/>
      <c r="O447" s="167"/>
      <c r="P447" s="167"/>
      <c r="Q447" s="167"/>
      <c r="R447" s="167"/>
      <c r="S447" s="167"/>
      <c r="T447" s="168"/>
      <c r="AT447" s="162" t="s">
        <v>178</v>
      </c>
      <c r="AU447" s="162" t="s">
        <v>176</v>
      </c>
      <c r="AV447" s="13" t="s">
        <v>176</v>
      </c>
      <c r="AW447" s="13" t="s">
        <v>33</v>
      </c>
      <c r="AX447" s="13" t="s">
        <v>78</v>
      </c>
      <c r="AY447" s="162" t="s">
        <v>169</v>
      </c>
    </row>
    <row r="448" spans="1:65" s="13" customFormat="1">
      <c r="B448" s="160"/>
      <c r="D448" s="161" t="s">
        <v>178</v>
      </c>
      <c r="E448" s="162" t="s">
        <v>1</v>
      </c>
      <c r="F448" s="163" t="s">
        <v>518</v>
      </c>
      <c r="H448" s="164">
        <v>0.224</v>
      </c>
      <c r="I448" s="165"/>
      <c r="L448" s="160"/>
      <c r="M448" s="166"/>
      <c r="N448" s="167"/>
      <c r="O448" s="167"/>
      <c r="P448" s="167"/>
      <c r="Q448" s="167"/>
      <c r="R448" s="167"/>
      <c r="S448" s="167"/>
      <c r="T448" s="168"/>
      <c r="AT448" s="162" t="s">
        <v>178</v>
      </c>
      <c r="AU448" s="162" t="s">
        <v>176</v>
      </c>
      <c r="AV448" s="13" t="s">
        <v>176</v>
      </c>
      <c r="AW448" s="13" t="s">
        <v>33</v>
      </c>
      <c r="AX448" s="13" t="s">
        <v>78</v>
      </c>
      <c r="AY448" s="162" t="s">
        <v>169</v>
      </c>
    </row>
    <row r="449" spans="1:65" s="16" customFormat="1">
      <c r="B449" s="184"/>
      <c r="D449" s="161" t="s">
        <v>178</v>
      </c>
      <c r="E449" s="185" t="s">
        <v>1</v>
      </c>
      <c r="F449" s="186" t="s">
        <v>201</v>
      </c>
      <c r="H449" s="187">
        <v>1.8240000000000001</v>
      </c>
      <c r="I449" s="188"/>
      <c r="L449" s="184"/>
      <c r="M449" s="189"/>
      <c r="N449" s="190"/>
      <c r="O449" s="190"/>
      <c r="P449" s="190"/>
      <c r="Q449" s="190"/>
      <c r="R449" s="190"/>
      <c r="S449" s="190"/>
      <c r="T449" s="191"/>
      <c r="AT449" s="185" t="s">
        <v>178</v>
      </c>
      <c r="AU449" s="185" t="s">
        <v>176</v>
      </c>
      <c r="AV449" s="16" t="s">
        <v>187</v>
      </c>
      <c r="AW449" s="16" t="s">
        <v>33</v>
      </c>
      <c r="AX449" s="16" t="s">
        <v>78</v>
      </c>
      <c r="AY449" s="185" t="s">
        <v>169</v>
      </c>
    </row>
    <row r="450" spans="1:65" s="14" customFormat="1">
      <c r="B450" s="169"/>
      <c r="D450" s="161" t="s">
        <v>178</v>
      </c>
      <c r="E450" s="170" t="s">
        <v>1</v>
      </c>
      <c r="F450" s="171" t="s">
        <v>499</v>
      </c>
      <c r="H450" s="170" t="s">
        <v>1</v>
      </c>
      <c r="I450" s="172"/>
      <c r="L450" s="169"/>
      <c r="M450" s="173"/>
      <c r="N450" s="174"/>
      <c r="O450" s="174"/>
      <c r="P450" s="174"/>
      <c r="Q450" s="174"/>
      <c r="R450" s="174"/>
      <c r="S450" s="174"/>
      <c r="T450" s="175"/>
      <c r="AT450" s="170" t="s">
        <v>178</v>
      </c>
      <c r="AU450" s="170" t="s">
        <v>176</v>
      </c>
      <c r="AV450" s="14" t="s">
        <v>86</v>
      </c>
      <c r="AW450" s="14" t="s">
        <v>33</v>
      </c>
      <c r="AX450" s="14" t="s">
        <v>78</v>
      </c>
      <c r="AY450" s="170" t="s">
        <v>169</v>
      </c>
    </row>
    <row r="451" spans="1:65" s="14" customFormat="1">
      <c r="B451" s="169"/>
      <c r="D451" s="161" t="s">
        <v>178</v>
      </c>
      <c r="E451" s="170" t="s">
        <v>1</v>
      </c>
      <c r="F451" s="171" t="s">
        <v>500</v>
      </c>
      <c r="H451" s="170" t="s">
        <v>1</v>
      </c>
      <c r="I451" s="172"/>
      <c r="L451" s="169"/>
      <c r="M451" s="173"/>
      <c r="N451" s="174"/>
      <c r="O451" s="174"/>
      <c r="P451" s="174"/>
      <c r="Q451" s="174"/>
      <c r="R451" s="174"/>
      <c r="S451" s="174"/>
      <c r="T451" s="175"/>
      <c r="AT451" s="170" t="s">
        <v>178</v>
      </c>
      <c r="AU451" s="170" t="s">
        <v>176</v>
      </c>
      <c r="AV451" s="14" t="s">
        <v>86</v>
      </c>
      <c r="AW451" s="14" t="s">
        <v>33</v>
      </c>
      <c r="AX451" s="14" t="s">
        <v>78</v>
      </c>
      <c r="AY451" s="170" t="s">
        <v>169</v>
      </c>
    </row>
    <row r="452" spans="1:65" s="14" customFormat="1">
      <c r="B452" s="169"/>
      <c r="D452" s="161" t="s">
        <v>178</v>
      </c>
      <c r="E452" s="170" t="s">
        <v>1</v>
      </c>
      <c r="F452" s="171" t="s">
        <v>501</v>
      </c>
      <c r="H452" s="170" t="s">
        <v>1</v>
      </c>
      <c r="I452" s="172"/>
      <c r="L452" s="169"/>
      <c r="M452" s="173"/>
      <c r="N452" s="174"/>
      <c r="O452" s="174"/>
      <c r="P452" s="174"/>
      <c r="Q452" s="174"/>
      <c r="R452" s="174"/>
      <c r="S452" s="174"/>
      <c r="T452" s="175"/>
      <c r="AT452" s="170" t="s">
        <v>178</v>
      </c>
      <c r="AU452" s="170" t="s">
        <v>176</v>
      </c>
      <c r="AV452" s="14" t="s">
        <v>86</v>
      </c>
      <c r="AW452" s="14" t="s">
        <v>33</v>
      </c>
      <c r="AX452" s="14" t="s">
        <v>78</v>
      </c>
      <c r="AY452" s="170" t="s">
        <v>169</v>
      </c>
    </row>
    <row r="453" spans="1:65" s="13" customFormat="1">
      <c r="B453" s="160"/>
      <c r="D453" s="161" t="s">
        <v>178</v>
      </c>
      <c r="E453" s="162" t="s">
        <v>1</v>
      </c>
      <c r="F453" s="163" t="s">
        <v>519</v>
      </c>
      <c r="H453" s="164">
        <v>2.7040000000000002</v>
      </c>
      <c r="I453" s="165"/>
      <c r="L453" s="160"/>
      <c r="M453" s="166"/>
      <c r="N453" s="167"/>
      <c r="O453" s="167"/>
      <c r="P453" s="167"/>
      <c r="Q453" s="167"/>
      <c r="R453" s="167"/>
      <c r="S453" s="167"/>
      <c r="T453" s="168"/>
      <c r="AT453" s="162" t="s">
        <v>178</v>
      </c>
      <c r="AU453" s="162" t="s">
        <v>176</v>
      </c>
      <c r="AV453" s="13" t="s">
        <v>176</v>
      </c>
      <c r="AW453" s="13" t="s">
        <v>33</v>
      </c>
      <c r="AX453" s="13" t="s">
        <v>78</v>
      </c>
      <c r="AY453" s="162" t="s">
        <v>169</v>
      </c>
    </row>
    <row r="454" spans="1:65" s="16" customFormat="1">
      <c r="B454" s="184"/>
      <c r="D454" s="161" t="s">
        <v>178</v>
      </c>
      <c r="E454" s="185" t="s">
        <v>1</v>
      </c>
      <c r="F454" s="186" t="s">
        <v>201</v>
      </c>
      <c r="H454" s="187">
        <v>2.7040000000000002</v>
      </c>
      <c r="I454" s="188"/>
      <c r="L454" s="184"/>
      <c r="M454" s="189"/>
      <c r="N454" s="190"/>
      <c r="O454" s="190"/>
      <c r="P454" s="190"/>
      <c r="Q454" s="190"/>
      <c r="R454" s="190"/>
      <c r="S454" s="190"/>
      <c r="T454" s="191"/>
      <c r="AT454" s="185" t="s">
        <v>178</v>
      </c>
      <c r="AU454" s="185" t="s">
        <v>176</v>
      </c>
      <c r="AV454" s="16" t="s">
        <v>187</v>
      </c>
      <c r="AW454" s="16" t="s">
        <v>33</v>
      </c>
      <c r="AX454" s="16" t="s">
        <v>78</v>
      </c>
      <c r="AY454" s="185" t="s">
        <v>169</v>
      </c>
    </row>
    <row r="455" spans="1:65" s="14" customFormat="1">
      <c r="B455" s="169"/>
      <c r="D455" s="161" t="s">
        <v>178</v>
      </c>
      <c r="E455" s="170" t="s">
        <v>1</v>
      </c>
      <c r="F455" s="171" t="s">
        <v>293</v>
      </c>
      <c r="H455" s="170" t="s">
        <v>1</v>
      </c>
      <c r="I455" s="172"/>
      <c r="L455" s="169"/>
      <c r="M455" s="173"/>
      <c r="N455" s="174"/>
      <c r="O455" s="174"/>
      <c r="P455" s="174"/>
      <c r="Q455" s="174"/>
      <c r="R455" s="174"/>
      <c r="S455" s="174"/>
      <c r="T455" s="175"/>
      <c r="AT455" s="170" t="s">
        <v>178</v>
      </c>
      <c r="AU455" s="170" t="s">
        <v>176</v>
      </c>
      <c r="AV455" s="14" t="s">
        <v>86</v>
      </c>
      <c r="AW455" s="14" t="s">
        <v>33</v>
      </c>
      <c r="AX455" s="14" t="s">
        <v>78</v>
      </c>
      <c r="AY455" s="170" t="s">
        <v>169</v>
      </c>
    </row>
    <row r="456" spans="1:65" s="14" customFormat="1">
      <c r="B456" s="169"/>
      <c r="D456" s="161" t="s">
        <v>178</v>
      </c>
      <c r="E456" s="170" t="s">
        <v>1</v>
      </c>
      <c r="F456" s="171" t="s">
        <v>501</v>
      </c>
      <c r="H456" s="170" t="s">
        <v>1</v>
      </c>
      <c r="I456" s="172"/>
      <c r="L456" s="169"/>
      <c r="M456" s="173"/>
      <c r="N456" s="174"/>
      <c r="O456" s="174"/>
      <c r="P456" s="174"/>
      <c r="Q456" s="174"/>
      <c r="R456" s="174"/>
      <c r="S456" s="174"/>
      <c r="T456" s="175"/>
      <c r="AT456" s="170" t="s">
        <v>178</v>
      </c>
      <c r="AU456" s="170" t="s">
        <v>176</v>
      </c>
      <c r="AV456" s="14" t="s">
        <v>86</v>
      </c>
      <c r="AW456" s="14" t="s">
        <v>33</v>
      </c>
      <c r="AX456" s="14" t="s">
        <v>78</v>
      </c>
      <c r="AY456" s="170" t="s">
        <v>169</v>
      </c>
    </row>
    <row r="457" spans="1:65" s="13" customFormat="1">
      <c r="B457" s="160"/>
      <c r="D457" s="161" t="s">
        <v>178</v>
      </c>
      <c r="E457" s="162" t="s">
        <v>1</v>
      </c>
      <c r="F457" s="163" t="s">
        <v>520</v>
      </c>
      <c r="H457" s="164">
        <v>0.42</v>
      </c>
      <c r="I457" s="165"/>
      <c r="L457" s="160"/>
      <c r="M457" s="166"/>
      <c r="N457" s="167"/>
      <c r="O457" s="167"/>
      <c r="P457" s="167"/>
      <c r="Q457" s="167"/>
      <c r="R457" s="167"/>
      <c r="S457" s="167"/>
      <c r="T457" s="168"/>
      <c r="AT457" s="162" t="s">
        <v>178</v>
      </c>
      <c r="AU457" s="162" t="s">
        <v>176</v>
      </c>
      <c r="AV457" s="13" t="s">
        <v>176</v>
      </c>
      <c r="AW457" s="13" t="s">
        <v>33</v>
      </c>
      <c r="AX457" s="13" t="s">
        <v>78</v>
      </c>
      <c r="AY457" s="162" t="s">
        <v>169</v>
      </c>
    </row>
    <row r="458" spans="1:65" s="15" customFormat="1">
      <c r="B458" s="176"/>
      <c r="D458" s="161" t="s">
        <v>178</v>
      </c>
      <c r="E458" s="177" t="s">
        <v>1</v>
      </c>
      <c r="F458" s="178" t="s">
        <v>186</v>
      </c>
      <c r="H458" s="179">
        <v>4.9480000000000004</v>
      </c>
      <c r="I458" s="180"/>
      <c r="L458" s="176"/>
      <c r="M458" s="181"/>
      <c r="N458" s="182"/>
      <c r="O458" s="182"/>
      <c r="P458" s="182"/>
      <c r="Q458" s="182"/>
      <c r="R458" s="182"/>
      <c r="S458" s="182"/>
      <c r="T458" s="183"/>
      <c r="AT458" s="177" t="s">
        <v>178</v>
      </c>
      <c r="AU458" s="177" t="s">
        <v>176</v>
      </c>
      <c r="AV458" s="15" t="s">
        <v>175</v>
      </c>
      <c r="AW458" s="15" t="s">
        <v>33</v>
      </c>
      <c r="AX458" s="15" t="s">
        <v>86</v>
      </c>
      <c r="AY458" s="177" t="s">
        <v>169</v>
      </c>
    </row>
    <row r="459" spans="1:65" s="2" customFormat="1" ht="24.15" customHeight="1">
      <c r="A459" s="33"/>
      <c r="B459" s="145"/>
      <c r="C459" s="146" t="s">
        <v>521</v>
      </c>
      <c r="D459" s="146" t="s">
        <v>171</v>
      </c>
      <c r="E459" s="147" t="s">
        <v>522</v>
      </c>
      <c r="F459" s="148" t="s">
        <v>523</v>
      </c>
      <c r="G459" s="149" t="s">
        <v>328</v>
      </c>
      <c r="H459" s="150">
        <v>4.9480000000000004</v>
      </c>
      <c r="I459" s="151"/>
      <c r="J459" s="150">
        <f>ROUND(I459*H459,3)</f>
        <v>0</v>
      </c>
      <c r="K459" s="152"/>
      <c r="L459" s="34"/>
      <c r="M459" s="153" t="s">
        <v>1</v>
      </c>
      <c r="N459" s="154" t="s">
        <v>44</v>
      </c>
      <c r="O459" s="59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7" t="s">
        <v>175</v>
      </c>
      <c r="AT459" s="157" t="s">
        <v>171</v>
      </c>
      <c r="AU459" s="157" t="s">
        <v>176</v>
      </c>
      <c r="AY459" s="18" t="s">
        <v>169</v>
      </c>
      <c r="BE459" s="158">
        <f>IF(N459="základná",J459,0)</f>
        <v>0</v>
      </c>
      <c r="BF459" s="158">
        <f>IF(N459="znížená",J459,0)</f>
        <v>0</v>
      </c>
      <c r="BG459" s="158">
        <f>IF(N459="zákl. prenesená",J459,0)</f>
        <v>0</v>
      </c>
      <c r="BH459" s="158">
        <f>IF(N459="zníž. prenesená",J459,0)</f>
        <v>0</v>
      </c>
      <c r="BI459" s="158">
        <f>IF(N459="nulová",J459,0)</f>
        <v>0</v>
      </c>
      <c r="BJ459" s="18" t="s">
        <v>176</v>
      </c>
      <c r="BK459" s="159">
        <f>ROUND(I459*H459,3)</f>
        <v>0</v>
      </c>
      <c r="BL459" s="18" t="s">
        <v>175</v>
      </c>
      <c r="BM459" s="157" t="s">
        <v>524</v>
      </c>
    </row>
    <row r="460" spans="1:65" s="2" customFormat="1" ht="14.4" customHeight="1">
      <c r="A460" s="33"/>
      <c r="B460" s="145"/>
      <c r="C460" s="146" t="s">
        <v>525</v>
      </c>
      <c r="D460" s="146" t="s">
        <v>171</v>
      </c>
      <c r="E460" s="147" t="s">
        <v>526</v>
      </c>
      <c r="F460" s="148" t="s">
        <v>527</v>
      </c>
      <c r="G460" s="149" t="s">
        <v>317</v>
      </c>
      <c r="H460" s="150">
        <v>0.32500000000000001</v>
      </c>
      <c r="I460" s="151"/>
      <c r="J460" s="150">
        <f>ROUND(I460*H460,3)</f>
        <v>0</v>
      </c>
      <c r="K460" s="152"/>
      <c r="L460" s="34"/>
      <c r="M460" s="153" t="s">
        <v>1</v>
      </c>
      <c r="N460" s="154" t="s">
        <v>44</v>
      </c>
      <c r="O460" s="59"/>
      <c r="P460" s="155">
        <f>O460*H460</f>
        <v>0</v>
      </c>
      <c r="Q460" s="155">
        <v>1.01895</v>
      </c>
      <c r="R460" s="155">
        <f>Q460*H460</f>
        <v>0.33115875</v>
      </c>
      <c r="S460" s="155">
        <v>0</v>
      </c>
      <c r="T460" s="156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7" t="s">
        <v>175</v>
      </c>
      <c r="AT460" s="157" t="s">
        <v>171</v>
      </c>
      <c r="AU460" s="157" t="s">
        <v>176</v>
      </c>
      <c r="AY460" s="18" t="s">
        <v>169</v>
      </c>
      <c r="BE460" s="158">
        <f>IF(N460="základná",J460,0)</f>
        <v>0</v>
      </c>
      <c r="BF460" s="158">
        <f>IF(N460="znížená",J460,0)</f>
        <v>0</v>
      </c>
      <c r="BG460" s="158">
        <f>IF(N460="zákl. prenesená",J460,0)</f>
        <v>0</v>
      </c>
      <c r="BH460" s="158">
        <f>IF(N460="zníž. prenesená",J460,0)</f>
        <v>0</v>
      </c>
      <c r="BI460" s="158">
        <f>IF(N460="nulová",J460,0)</f>
        <v>0</v>
      </c>
      <c r="BJ460" s="18" t="s">
        <v>176</v>
      </c>
      <c r="BK460" s="159">
        <f>ROUND(I460*H460,3)</f>
        <v>0</v>
      </c>
      <c r="BL460" s="18" t="s">
        <v>175</v>
      </c>
      <c r="BM460" s="157" t="s">
        <v>528</v>
      </c>
    </row>
    <row r="461" spans="1:65" s="14" customFormat="1">
      <c r="B461" s="169"/>
      <c r="D461" s="161" t="s">
        <v>178</v>
      </c>
      <c r="E461" s="170" t="s">
        <v>1</v>
      </c>
      <c r="F461" s="171" t="s">
        <v>529</v>
      </c>
      <c r="H461" s="170" t="s">
        <v>1</v>
      </c>
      <c r="I461" s="172"/>
      <c r="L461" s="169"/>
      <c r="M461" s="173"/>
      <c r="N461" s="174"/>
      <c r="O461" s="174"/>
      <c r="P461" s="174"/>
      <c r="Q461" s="174"/>
      <c r="R461" s="174"/>
      <c r="S461" s="174"/>
      <c r="T461" s="175"/>
      <c r="AT461" s="170" t="s">
        <v>178</v>
      </c>
      <c r="AU461" s="170" t="s">
        <v>176</v>
      </c>
      <c r="AV461" s="14" t="s">
        <v>86</v>
      </c>
      <c r="AW461" s="14" t="s">
        <v>33</v>
      </c>
      <c r="AX461" s="14" t="s">
        <v>78</v>
      </c>
      <c r="AY461" s="170" t="s">
        <v>169</v>
      </c>
    </row>
    <row r="462" spans="1:65" s="13" customFormat="1">
      <c r="B462" s="160"/>
      <c r="D462" s="161" t="s">
        <v>178</v>
      </c>
      <c r="E462" s="162" t="s">
        <v>1</v>
      </c>
      <c r="F462" s="163" t="s">
        <v>530</v>
      </c>
      <c r="H462" s="164">
        <v>0.32500000000000001</v>
      </c>
      <c r="I462" s="165"/>
      <c r="L462" s="160"/>
      <c r="M462" s="166"/>
      <c r="N462" s="167"/>
      <c r="O462" s="167"/>
      <c r="P462" s="167"/>
      <c r="Q462" s="167"/>
      <c r="R462" s="167"/>
      <c r="S462" s="167"/>
      <c r="T462" s="168"/>
      <c r="AT462" s="162" t="s">
        <v>178</v>
      </c>
      <c r="AU462" s="162" t="s">
        <v>176</v>
      </c>
      <c r="AV462" s="13" t="s">
        <v>176</v>
      </c>
      <c r="AW462" s="13" t="s">
        <v>33</v>
      </c>
      <c r="AX462" s="13" t="s">
        <v>86</v>
      </c>
      <c r="AY462" s="162" t="s">
        <v>169</v>
      </c>
    </row>
    <row r="463" spans="1:65" s="2" customFormat="1" ht="24.15" customHeight="1">
      <c r="A463" s="33"/>
      <c r="B463" s="145"/>
      <c r="C463" s="146" t="s">
        <v>531</v>
      </c>
      <c r="D463" s="146" t="s">
        <v>171</v>
      </c>
      <c r="E463" s="147" t="s">
        <v>532</v>
      </c>
      <c r="F463" s="148" t="s">
        <v>533</v>
      </c>
      <c r="G463" s="149" t="s">
        <v>328</v>
      </c>
      <c r="H463" s="150">
        <v>149.96</v>
      </c>
      <c r="I463" s="151"/>
      <c r="J463" s="150">
        <f>ROUND(I463*H463,3)</f>
        <v>0</v>
      </c>
      <c r="K463" s="152"/>
      <c r="L463" s="34"/>
      <c r="M463" s="153" t="s">
        <v>1</v>
      </c>
      <c r="N463" s="154" t="s">
        <v>44</v>
      </c>
      <c r="O463" s="59"/>
      <c r="P463" s="155">
        <f>O463*H463</f>
        <v>0</v>
      </c>
      <c r="Q463" s="155">
        <v>3.0000000000000001E-5</v>
      </c>
      <c r="R463" s="155">
        <f>Q463*H463</f>
        <v>4.4988000000000007E-3</v>
      </c>
      <c r="S463" s="155">
        <v>0</v>
      </c>
      <c r="T463" s="156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7" t="s">
        <v>175</v>
      </c>
      <c r="AT463" s="157" t="s">
        <v>171</v>
      </c>
      <c r="AU463" s="157" t="s">
        <v>176</v>
      </c>
      <c r="AY463" s="18" t="s">
        <v>169</v>
      </c>
      <c r="BE463" s="158">
        <f>IF(N463="základná",J463,0)</f>
        <v>0</v>
      </c>
      <c r="BF463" s="158">
        <f>IF(N463="znížená",J463,0)</f>
        <v>0</v>
      </c>
      <c r="BG463" s="158">
        <f>IF(N463="zákl. prenesená",J463,0)</f>
        <v>0</v>
      </c>
      <c r="BH463" s="158">
        <f>IF(N463="zníž. prenesená",J463,0)</f>
        <v>0</v>
      </c>
      <c r="BI463" s="158">
        <f>IF(N463="nulová",J463,0)</f>
        <v>0</v>
      </c>
      <c r="BJ463" s="18" t="s">
        <v>176</v>
      </c>
      <c r="BK463" s="159">
        <f>ROUND(I463*H463,3)</f>
        <v>0</v>
      </c>
      <c r="BL463" s="18" t="s">
        <v>175</v>
      </c>
      <c r="BM463" s="157" t="s">
        <v>534</v>
      </c>
    </row>
    <row r="464" spans="1:65" s="13" customFormat="1">
      <c r="B464" s="160"/>
      <c r="D464" s="161" t="s">
        <v>178</v>
      </c>
      <c r="E464" s="162" t="s">
        <v>1</v>
      </c>
      <c r="F464" s="163" t="s">
        <v>535</v>
      </c>
      <c r="H464" s="164">
        <v>51.57</v>
      </c>
      <c r="I464" s="165"/>
      <c r="L464" s="160"/>
      <c r="M464" s="166"/>
      <c r="N464" s="167"/>
      <c r="O464" s="167"/>
      <c r="P464" s="167"/>
      <c r="Q464" s="167"/>
      <c r="R464" s="167"/>
      <c r="S464" s="167"/>
      <c r="T464" s="168"/>
      <c r="AT464" s="162" t="s">
        <v>178</v>
      </c>
      <c r="AU464" s="162" t="s">
        <v>176</v>
      </c>
      <c r="AV464" s="13" t="s">
        <v>176</v>
      </c>
      <c r="AW464" s="13" t="s">
        <v>33</v>
      </c>
      <c r="AX464" s="13" t="s">
        <v>78</v>
      </c>
      <c r="AY464" s="162" t="s">
        <v>169</v>
      </c>
    </row>
    <row r="465" spans="1:65" s="13" customFormat="1">
      <c r="B465" s="160"/>
      <c r="D465" s="161" t="s">
        <v>178</v>
      </c>
      <c r="E465" s="162" t="s">
        <v>1</v>
      </c>
      <c r="F465" s="163" t="s">
        <v>536</v>
      </c>
      <c r="H465" s="164">
        <v>98.39</v>
      </c>
      <c r="I465" s="165"/>
      <c r="L465" s="160"/>
      <c r="M465" s="166"/>
      <c r="N465" s="167"/>
      <c r="O465" s="167"/>
      <c r="P465" s="167"/>
      <c r="Q465" s="167"/>
      <c r="R465" s="167"/>
      <c r="S465" s="167"/>
      <c r="T465" s="168"/>
      <c r="AT465" s="162" t="s">
        <v>178</v>
      </c>
      <c r="AU465" s="162" t="s">
        <v>176</v>
      </c>
      <c r="AV465" s="13" t="s">
        <v>176</v>
      </c>
      <c r="AW465" s="13" t="s">
        <v>33</v>
      </c>
      <c r="AX465" s="13" t="s">
        <v>78</v>
      </c>
      <c r="AY465" s="162" t="s">
        <v>169</v>
      </c>
    </row>
    <row r="466" spans="1:65" s="15" customFormat="1">
      <c r="B466" s="176"/>
      <c r="D466" s="161" t="s">
        <v>178</v>
      </c>
      <c r="E466" s="177" t="s">
        <v>1</v>
      </c>
      <c r="F466" s="178" t="s">
        <v>186</v>
      </c>
      <c r="H466" s="179">
        <v>149.96</v>
      </c>
      <c r="I466" s="180"/>
      <c r="L466" s="176"/>
      <c r="M466" s="181"/>
      <c r="N466" s="182"/>
      <c r="O466" s="182"/>
      <c r="P466" s="182"/>
      <c r="Q466" s="182"/>
      <c r="R466" s="182"/>
      <c r="S466" s="182"/>
      <c r="T466" s="183"/>
      <c r="AT466" s="177" t="s">
        <v>178</v>
      </c>
      <c r="AU466" s="177" t="s">
        <v>176</v>
      </c>
      <c r="AV466" s="15" t="s">
        <v>175</v>
      </c>
      <c r="AW466" s="15" t="s">
        <v>33</v>
      </c>
      <c r="AX466" s="15" t="s">
        <v>86</v>
      </c>
      <c r="AY466" s="177" t="s">
        <v>169</v>
      </c>
    </row>
    <row r="467" spans="1:65" s="2" customFormat="1" ht="14.4" customHeight="1">
      <c r="A467" s="33"/>
      <c r="B467" s="145"/>
      <c r="C467" s="192" t="s">
        <v>537</v>
      </c>
      <c r="D467" s="192" t="s">
        <v>345</v>
      </c>
      <c r="E467" s="193" t="s">
        <v>538</v>
      </c>
      <c r="F467" s="194" t="s">
        <v>539</v>
      </c>
      <c r="G467" s="195" t="s">
        <v>328</v>
      </c>
      <c r="H467" s="196">
        <v>172.45500000000001</v>
      </c>
      <c r="I467" s="197"/>
      <c r="J467" s="196">
        <f>ROUND(I467*H467,3)</f>
        <v>0</v>
      </c>
      <c r="K467" s="198"/>
      <c r="L467" s="199"/>
      <c r="M467" s="200" t="s">
        <v>1</v>
      </c>
      <c r="N467" s="201" t="s">
        <v>44</v>
      </c>
      <c r="O467" s="59"/>
      <c r="P467" s="155">
        <f>O467*H467</f>
        <v>0</v>
      </c>
      <c r="Q467" s="155">
        <v>2.0000000000000001E-4</v>
      </c>
      <c r="R467" s="155">
        <f>Q467*H467</f>
        <v>3.4491000000000001E-2</v>
      </c>
      <c r="S467" s="155">
        <v>0</v>
      </c>
      <c r="T467" s="156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7" t="s">
        <v>245</v>
      </c>
      <c r="AT467" s="157" t="s">
        <v>345</v>
      </c>
      <c r="AU467" s="157" t="s">
        <v>176</v>
      </c>
      <c r="AY467" s="18" t="s">
        <v>169</v>
      </c>
      <c r="BE467" s="158">
        <f>IF(N467="základná",J467,0)</f>
        <v>0</v>
      </c>
      <c r="BF467" s="158">
        <f>IF(N467="znížená",J467,0)</f>
        <v>0</v>
      </c>
      <c r="BG467" s="158">
        <f>IF(N467="zákl. prenesená",J467,0)</f>
        <v>0</v>
      </c>
      <c r="BH467" s="158">
        <f>IF(N467="zníž. prenesená",J467,0)</f>
        <v>0</v>
      </c>
      <c r="BI467" s="158">
        <f>IF(N467="nulová",J467,0)</f>
        <v>0</v>
      </c>
      <c r="BJ467" s="18" t="s">
        <v>176</v>
      </c>
      <c r="BK467" s="159">
        <f>ROUND(I467*H467,3)</f>
        <v>0</v>
      </c>
      <c r="BL467" s="18" t="s">
        <v>175</v>
      </c>
      <c r="BM467" s="157" t="s">
        <v>540</v>
      </c>
    </row>
    <row r="468" spans="1:65" s="13" customFormat="1">
      <c r="B468" s="160"/>
      <c r="D468" s="161" t="s">
        <v>178</v>
      </c>
      <c r="E468" s="162" t="s">
        <v>1</v>
      </c>
      <c r="F468" s="163" t="s">
        <v>541</v>
      </c>
      <c r="H468" s="164">
        <v>59.305999999999997</v>
      </c>
      <c r="I468" s="165"/>
      <c r="L468" s="160"/>
      <c r="M468" s="166"/>
      <c r="N468" s="167"/>
      <c r="O468" s="167"/>
      <c r="P468" s="167"/>
      <c r="Q468" s="167"/>
      <c r="R468" s="167"/>
      <c r="S468" s="167"/>
      <c r="T468" s="168"/>
      <c r="AT468" s="162" t="s">
        <v>178</v>
      </c>
      <c r="AU468" s="162" t="s">
        <v>176</v>
      </c>
      <c r="AV468" s="13" t="s">
        <v>176</v>
      </c>
      <c r="AW468" s="13" t="s">
        <v>33</v>
      </c>
      <c r="AX468" s="13" t="s">
        <v>78</v>
      </c>
      <c r="AY468" s="162" t="s">
        <v>169</v>
      </c>
    </row>
    <row r="469" spans="1:65" s="13" customFormat="1">
      <c r="B469" s="160"/>
      <c r="D469" s="161" t="s">
        <v>178</v>
      </c>
      <c r="E469" s="162" t="s">
        <v>1</v>
      </c>
      <c r="F469" s="163" t="s">
        <v>542</v>
      </c>
      <c r="H469" s="164">
        <v>113.149</v>
      </c>
      <c r="I469" s="165"/>
      <c r="L469" s="160"/>
      <c r="M469" s="166"/>
      <c r="N469" s="167"/>
      <c r="O469" s="167"/>
      <c r="P469" s="167"/>
      <c r="Q469" s="167"/>
      <c r="R469" s="167"/>
      <c r="S469" s="167"/>
      <c r="T469" s="168"/>
      <c r="AT469" s="162" t="s">
        <v>178</v>
      </c>
      <c r="AU469" s="162" t="s">
        <v>176</v>
      </c>
      <c r="AV469" s="13" t="s">
        <v>176</v>
      </c>
      <c r="AW469" s="13" t="s">
        <v>33</v>
      </c>
      <c r="AX469" s="13" t="s">
        <v>78</v>
      </c>
      <c r="AY469" s="162" t="s">
        <v>169</v>
      </c>
    </row>
    <row r="470" spans="1:65" s="14" customFormat="1">
      <c r="B470" s="169"/>
      <c r="D470" s="161" t="s">
        <v>178</v>
      </c>
      <c r="E470" s="170" t="s">
        <v>1</v>
      </c>
      <c r="F470" s="171" t="s">
        <v>543</v>
      </c>
      <c r="H470" s="170" t="s">
        <v>1</v>
      </c>
      <c r="I470" s="172"/>
      <c r="L470" s="169"/>
      <c r="M470" s="173"/>
      <c r="N470" s="174"/>
      <c r="O470" s="174"/>
      <c r="P470" s="174"/>
      <c r="Q470" s="174"/>
      <c r="R470" s="174"/>
      <c r="S470" s="174"/>
      <c r="T470" s="175"/>
      <c r="AT470" s="170" t="s">
        <v>178</v>
      </c>
      <c r="AU470" s="170" t="s">
        <v>176</v>
      </c>
      <c r="AV470" s="14" t="s">
        <v>86</v>
      </c>
      <c r="AW470" s="14" t="s">
        <v>33</v>
      </c>
      <c r="AX470" s="14" t="s">
        <v>78</v>
      </c>
      <c r="AY470" s="170" t="s">
        <v>169</v>
      </c>
    </row>
    <row r="471" spans="1:65" s="15" customFormat="1">
      <c r="B471" s="176"/>
      <c r="D471" s="161" t="s">
        <v>178</v>
      </c>
      <c r="E471" s="177" t="s">
        <v>1</v>
      </c>
      <c r="F471" s="178" t="s">
        <v>186</v>
      </c>
      <c r="H471" s="179">
        <v>172.45499999999998</v>
      </c>
      <c r="I471" s="180"/>
      <c r="L471" s="176"/>
      <c r="M471" s="181"/>
      <c r="N471" s="182"/>
      <c r="O471" s="182"/>
      <c r="P471" s="182"/>
      <c r="Q471" s="182"/>
      <c r="R471" s="182"/>
      <c r="S471" s="182"/>
      <c r="T471" s="183"/>
      <c r="AT471" s="177" t="s">
        <v>178</v>
      </c>
      <c r="AU471" s="177" t="s">
        <v>176</v>
      </c>
      <c r="AV471" s="15" t="s">
        <v>175</v>
      </c>
      <c r="AW471" s="15" t="s">
        <v>33</v>
      </c>
      <c r="AX471" s="15" t="s">
        <v>86</v>
      </c>
      <c r="AY471" s="177" t="s">
        <v>169</v>
      </c>
    </row>
    <row r="472" spans="1:65" s="12" customFormat="1" ht="22.75" customHeight="1">
      <c r="B472" s="132"/>
      <c r="D472" s="133" t="s">
        <v>77</v>
      </c>
      <c r="E472" s="143" t="s">
        <v>187</v>
      </c>
      <c r="F472" s="143" t="s">
        <v>544</v>
      </c>
      <c r="I472" s="135"/>
      <c r="J472" s="144">
        <f>BK472</f>
        <v>0</v>
      </c>
      <c r="L472" s="132"/>
      <c r="M472" s="137"/>
      <c r="N472" s="138"/>
      <c r="O472" s="138"/>
      <c r="P472" s="139">
        <f>SUM(P473:P643)</f>
        <v>0</v>
      </c>
      <c r="Q472" s="138"/>
      <c r="R472" s="139">
        <f>SUM(R473:R643)</f>
        <v>123.52121604</v>
      </c>
      <c r="S472" s="138"/>
      <c r="T472" s="140">
        <f>SUM(T473:T643)</f>
        <v>0</v>
      </c>
      <c r="AR472" s="133" t="s">
        <v>86</v>
      </c>
      <c r="AT472" s="141" t="s">
        <v>77</v>
      </c>
      <c r="AU472" s="141" t="s">
        <v>86</v>
      </c>
      <c r="AY472" s="133" t="s">
        <v>169</v>
      </c>
      <c r="BK472" s="142">
        <f>SUM(BK473:BK643)</f>
        <v>0</v>
      </c>
    </row>
    <row r="473" spans="1:65" s="2" customFormat="1" ht="24.15" customHeight="1">
      <c r="A473" s="33"/>
      <c r="B473" s="145"/>
      <c r="C473" s="146" t="s">
        <v>545</v>
      </c>
      <c r="D473" s="146" t="s">
        <v>171</v>
      </c>
      <c r="E473" s="147" t="s">
        <v>546</v>
      </c>
      <c r="F473" s="148" t="s">
        <v>547</v>
      </c>
      <c r="G473" s="149" t="s">
        <v>181</v>
      </c>
      <c r="H473" s="150">
        <v>40.279000000000003</v>
      </c>
      <c r="I473" s="151"/>
      <c r="J473" s="150">
        <f>ROUND(I473*H473,3)</f>
        <v>0</v>
      </c>
      <c r="K473" s="152"/>
      <c r="L473" s="34"/>
      <c r="M473" s="153" t="s">
        <v>1</v>
      </c>
      <c r="N473" s="154" t="s">
        <v>44</v>
      </c>
      <c r="O473" s="59"/>
      <c r="P473" s="155">
        <f>O473*H473</f>
        <v>0</v>
      </c>
      <c r="Q473" s="155">
        <v>0.72855999999999999</v>
      </c>
      <c r="R473" s="155">
        <f>Q473*H473</f>
        <v>29.345668240000002</v>
      </c>
      <c r="S473" s="155">
        <v>0</v>
      </c>
      <c r="T473" s="156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7" t="s">
        <v>175</v>
      </c>
      <c r="AT473" s="157" t="s">
        <v>171</v>
      </c>
      <c r="AU473" s="157" t="s">
        <v>176</v>
      </c>
      <c r="AY473" s="18" t="s">
        <v>169</v>
      </c>
      <c r="BE473" s="158">
        <f>IF(N473="základná",J473,0)</f>
        <v>0</v>
      </c>
      <c r="BF473" s="158">
        <f>IF(N473="znížená",J473,0)</f>
        <v>0</v>
      </c>
      <c r="BG473" s="158">
        <f>IF(N473="zákl. prenesená",J473,0)</f>
        <v>0</v>
      </c>
      <c r="BH473" s="158">
        <f>IF(N473="zníž. prenesená",J473,0)</f>
        <v>0</v>
      </c>
      <c r="BI473" s="158">
        <f>IF(N473="nulová",J473,0)</f>
        <v>0</v>
      </c>
      <c r="BJ473" s="18" t="s">
        <v>176</v>
      </c>
      <c r="BK473" s="159">
        <f>ROUND(I473*H473,3)</f>
        <v>0</v>
      </c>
      <c r="BL473" s="18" t="s">
        <v>175</v>
      </c>
      <c r="BM473" s="157" t="s">
        <v>548</v>
      </c>
    </row>
    <row r="474" spans="1:65" s="14" customFormat="1">
      <c r="B474" s="169"/>
      <c r="D474" s="161" t="s">
        <v>178</v>
      </c>
      <c r="E474" s="170" t="s">
        <v>1</v>
      </c>
      <c r="F474" s="171" t="s">
        <v>549</v>
      </c>
      <c r="H474" s="170" t="s">
        <v>1</v>
      </c>
      <c r="I474" s="172"/>
      <c r="L474" s="169"/>
      <c r="M474" s="173"/>
      <c r="N474" s="174"/>
      <c r="O474" s="174"/>
      <c r="P474" s="174"/>
      <c r="Q474" s="174"/>
      <c r="R474" s="174"/>
      <c r="S474" s="174"/>
      <c r="T474" s="175"/>
      <c r="AT474" s="170" t="s">
        <v>178</v>
      </c>
      <c r="AU474" s="170" t="s">
        <v>176</v>
      </c>
      <c r="AV474" s="14" t="s">
        <v>86</v>
      </c>
      <c r="AW474" s="14" t="s">
        <v>33</v>
      </c>
      <c r="AX474" s="14" t="s">
        <v>78</v>
      </c>
      <c r="AY474" s="170" t="s">
        <v>169</v>
      </c>
    </row>
    <row r="475" spans="1:65" s="14" customFormat="1">
      <c r="B475" s="169"/>
      <c r="D475" s="161" t="s">
        <v>178</v>
      </c>
      <c r="E475" s="170" t="s">
        <v>1</v>
      </c>
      <c r="F475" s="171" t="s">
        <v>550</v>
      </c>
      <c r="H475" s="170" t="s">
        <v>1</v>
      </c>
      <c r="I475" s="172"/>
      <c r="L475" s="169"/>
      <c r="M475" s="173"/>
      <c r="N475" s="174"/>
      <c r="O475" s="174"/>
      <c r="P475" s="174"/>
      <c r="Q475" s="174"/>
      <c r="R475" s="174"/>
      <c r="S475" s="174"/>
      <c r="T475" s="175"/>
      <c r="AT475" s="170" t="s">
        <v>178</v>
      </c>
      <c r="AU475" s="170" t="s">
        <v>176</v>
      </c>
      <c r="AV475" s="14" t="s">
        <v>86</v>
      </c>
      <c r="AW475" s="14" t="s">
        <v>33</v>
      </c>
      <c r="AX475" s="14" t="s">
        <v>78</v>
      </c>
      <c r="AY475" s="170" t="s">
        <v>169</v>
      </c>
    </row>
    <row r="476" spans="1:65" s="13" customFormat="1" ht="20">
      <c r="B476" s="160"/>
      <c r="D476" s="161" t="s">
        <v>178</v>
      </c>
      <c r="E476" s="162" t="s">
        <v>1</v>
      </c>
      <c r="F476" s="163" t="s">
        <v>551</v>
      </c>
      <c r="H476" s="164">
        <v>49.908000000000001</v>
      </c>
      <c r="I476" s="165"/>
      <c r="L476" s="160"/>
      <c r="M476" s="166"/>
      <c r="N476" s="167"/>
      <c r="O476" s="167"/>
      <c r="P476" s="167"/>
      <c r="Q476" s="167"/>
      <c r="R476" s="167"/>
      <c r="S476" s="167"/>
      <c r="T476" s="168"/>
      <c r="AT476" s="162" t="s">
        <v>178</v>
      </c>
      <c r="AU476" s="162" t="s">
        <v>176</v>
      </c>
      <c r="AV476" s="13" t="s">
        <v>176</v>
      </c>
      <c r="AW476" s="13" t="s">
        <v>33</v>
      </c>
      <c r="AX476" s="13" t="s">
        <v>78</v>
      </c>
      <c r="AY476" s="162" t="s">
        <v>169</v>
      </c>
    </row>
    <row r="477" spans="1:65" s="13" customFormat="1">
      <c r="B477" s="160"/>
      <c r="D477" s="161" t="s">
        <v>178</v>
      </c>
      <c r="E477" s="162" t="s">
        <v>1</v>
      </c>
      <c r="F477" s="163" t="s">
        <v>552</v>
      </c>
      <c r="H477" s="164">
        <v>-1.02</v>
      </c>
      <c r="I477" s="165"/>
      <c r="L477" s="160"/>
      <c r="M477" s="166"/>
      <c r="N477" s="167"/>
      <c r="O477" s="167"/>
      <c r="P477" s="167"/>
      <c r="Q477" s="167"/>
      <c r="R477" s="167"/>
      <c r="S477" s="167"/>
      <c r="T477" s="168"/>
      <c r="AT477" s="162" t="s">
        <v>178</v>
      </c>
      <c r="AU477" s="162" t="s">
        <v>176</v>
      </c>
      <c r="AV477" s="13" t="s">
        <v>176</v>
      </c>
      <c r="AW477" s="13" t="s">
        <v>33</v>
      </c>
      <c r="AX477" s="13" t="s">
        <v>78</v>
      </c>
      <c r="AY477" s="162" t="s">
        <v>169</v>
      </c>
    </row>
    <row r="478" spans="1:65" s="14" customFormat="1">
      <c r="B478" s="169"/>
      <c r="D478" s="161" t="s">
        <v>178</v>
      </c>
      <c r="E478" s="170" t="s">
        <v>1</v>
      </c>
      <c r="F478" s="171" t="s">
        <v>553</v>
      </c>
      <c r="H478" s="170" t="s">
        <v>1</v>
      </c>
      <c r="I478" s="172"/>
      <c r="L478" s="169"/>
      <c r="M478" s="173"/>
      <c r="N478" s="174"/>
      <c r="O478" s="174"/>
      <c r="P478" s="174"/>
      <c r="Q478" s="174"/>
      <c r="R478" s="174"/>
      <c r="S478" s="174"/>
      <c r="T478" s="175"/>
      <c r="AT478" s="170" t="s">
        <v>178</v>
      </c>
      <c r="AU478" s="170" t="s">
        <v>176</v>
      </c>
      <c r="AV478" s="14" t="s">
        <v>86</v>
      </c>
      <c r="AW478" s="14" t="s">
        <v>33</v>
      </c>
      <c r="AX478" s="14" t="s">
        <v>78</v>
      </c>
      <c r="AY478" s="170" t="s">
        <v>169</v>
      </c>
    </row>
    <row r="479" spans="1:65" s="13" customFormat="1" ht="30">
      <c r="B479" s="160"/>
      <c r="D479" s="161" t="s">
        <v>178</v>
      </c>
      <c r="E479" s="162" t="s">
        <v>1</v>
      </c>
      <c r="F479" s="163" t="s">
        <v>554</v>
      </c>
      <c r="H479" s="164">
        <v>-9.5459999999999994</v>
      </c>
      <c r="I479" s="165"/>
      <c r="L479" s="160"/>
      <c r="M479" s="166"/>
      <c r="N479" s="167"/>
      <c r="O479" s="167"/>
      <c r="P479" s="167"/>
      <c r="Q479" s="167"/>
      <c r="R479" s="167"/>
      <c r="S479" s="167"/>
      <c r="T479" s="168"/>
      <c r="AT479" s="162" t="s">
        <v>178</v>
      </c>
      <c r="AU479" s="162" t="s">
        <v>176</v>
      </c>
      <c r="AV479" s="13" t="s">
        <v>176</v>
      </c>
      <c r="AW479" s="13" t="s">
        <v>33</v>
      </c>
      <c r="AX479" s="13" t="s">
        <v>78</v>
      </c>
      <c r="AY479" s="162" t="s">
        <v>169</v>
      </c>
    </row>
    <row r="480" spans="1:65" s="16" customFormat="1">
      <c r="B480" s="184"/>
      <c r="D480" s="161" t="s">
        <v>178</v>
      </c>
      <c r="E480" s="185" t="s">
        <v>1</v>
      </c>
      <c r="F480" s="186" t="s">
        <v>201</v>
      </c>
      <c r="H480" s="187">
        <v>39.341999999999999</v>
      </c>
      <c r="I480" s="188"/>
      <c r="L480" s="184"/>
      <c r="M480" s="189"/>
      <c r="N480" s="190"/>
      <c r="O480" s="190"/>
      <c r="P480" s="190"/>
      <c r="Q480" s="190"/>
      <c r="R480" s="190"/>
      <c r="S480" s="190"/>
      <c r="T480" s="191"/>
      <c r="AT480" s="185" t="s">
        <v>178</v>
      </c>
      <c r="AU480" s="185" t="s">
        <v>176</v>
      </c>
      <c r="AV480" s="16" t="s">
        <v>187</v>
      </c>
      <c r="AW480" s="16" t="s">
        <v>33</v>
      </c>
      <c r="AX480" s="16" t="s">
        <v>78</v>
      </c>
      <c r="AY480" s="185" t="s">
        <v>169</v>
      </c>
    </row>
    <row r="481" spans="1:65" s="14" customFormat="1">
      <c r="B481" s="169"/>
      <c r="D481" s="161" t="s">
        <v>178</v>
      </c>
      <c r="E481" s="170" t="s">
        <v>1</v>
      </c>
      <c r="F481" s="171" t="s">
        <v>555</v>
      </c>
      <c r="H481" s="170" t="s">
        <v>1</v>
      </c>
      <c r="I481" s="172"/>
      <c r="L481" s="169"/>
      <c r="M481" s="173"/>
      <c r="N481" s="174"/>
      <c r="O481" s="174"/>
      <c r="P481" s="174"/>
      <c r="Q481" s="174"/>
      <c r="R481" s="174"/>
      <c r="S481" s="174"/>
      <c r="T481" s="175"/>
      <c r="AT481" s="170" t="s">
        <v>178</v>
      </c>
      <c r="AU481" s="170" t="s">
        <v>176</v>
      </c>
      <c r="AV481" s="14" t="s">
        <v>86</v>
      </c>
      <c r="AW481" s="14" t="s">
        <v>33</v>
      </c>
      <c r="AX481" s="14" t="s">
        <v>78</v>
      </c>
      <c r="AY481" s="170" t="s">
        <v>169</v>
      </c>
    </row>
    <row r="482" spans="1:65" s="13" customFormat="1">
      <c r="B482" s="160"/>
      <c r="D482" s="161" t="s">
        <v>178</v>
      </c>
      <c r="E482" s="162" t="s">
        <v>1</v>
      </c>
      <c r="F482" s="163" t="s">
        <v>556</v>
      </c>
      <c r="H482" s="164">
        <v>0.93700000000000006</v>
      </c>
      <c r="I482" s="165"/>
      <c r="L482" s="160"/>
      <c r="M482" s="166"/>
      <c r="N482" s="167"/>
      <c r="O482" s="167"/>
      <c r="P482" s="167"/>
      <c r="Q482" s="167"/>
      <c r="R482" s="167"/>
      <c r="S482" s="167"/>
      <c r="T482" s="168"/>
      <c r="AT482" s="162" t="s">
        <v>178</v>
      </c>
      <c r="AU482" s="162" t="s">
        <v>176</v>
      </c>
      <c r="AV482" s="13" t="s">
        <v>176</v>
      </c>
      <c r="AW482" s="13" t="s">
        <v>33</v>
      </c>
      <c r="AX482" s="13" t="s">
        <v>78</v>
      </c>
      <c r="AY482" s="162" t="s">
        <v>169</v>
      </c>
    </row>
    <row r="483" spans="1:65" s="15" customFormat="1">
      <c r="B483" s="176"/>
      <c r="D483" s="161" t="s">
        <v>178</v>
      </c>
      <c r="E483" s="177" t="s">
        <v>1</v>
      </c>
      <c r="F483" s="178" t="s">
        <v>186</v>
      </c>
      <c r="H483" s="179">
        <v>40.278999999999996</v>
      </c>
      <c r="I483" s="180"/>
      <c r="L483" s="176"/>
      <c r="M483" s="181"/>
      <c r="N483" s="182"/>
      <c r="O483" s="182"/>
      <c r="P483" s="182"/>
      <c r="Q483" s="182"/>
      <c r="R483" s="182"/>
      <c r="S483" s="182"/>
      <c r="T483" s="183"/>
      <c r="AT483" s="177" t="s">
        <v>178</v>
      </c>
      <c r="AU483" s="177" t="s">
        <v>176</v>
      </c>
      <c r="AV483" s="15" t="s">
        <v>175</v>
      </c>
      <c r="AW483" s="15" t="s">
        <v>33</v>
      </c>
      <c r="AX483" s="15" t="s">
        <v>86</v>
      </c>
      <c r="AY483" s="177" t="s">
        <v>169</v>
      </c>
    </row>
    <row r="484" spans="1:65" s="2" customFormat="1" ht="24.15" customHeight="1">
      <c r="A484" s="33"/>
      <c r="B484" s="145"/>
      <c r="C484" s="146" t="s">
        <v>557</v>
      </c>
      <c r="D484" s="146" t="s">
        <v>171</v>
      </c>
      <c r="E484" s="147" t="s">
        <v>558</v>
      </c>
      <c r="F484" s="148" t="s">
        <v>559</v>
      </c>
      <c r="G484" s="149" t="s">
        <v>181</v>
      </c>
      <c r="H484" s="150">
        <v>76.331999999999994</v>
      </c>
      <c r="I484" s="151"/>
      <c r="J484" s="150">
        <f>ROUND(I484*H484,3)</f>
        <v>0</v>
      </c>
      <c r="K484" s="152"/>
      <c r="L484" s="34"/>
      <c r="M484" s="153" t="s">
        <v>1</v>
      </c>
      <c r="N484" s="154" t="s">
        <v>44</v>
      </c>
      <c r="O484" s="59"/>
      <c r="P484" s="155">
        <f>O484*H484</f>
        <v>0</v>
      </c>
      <c r="Q484" s="155">
        <v>0.70681000000000005</v>
      </c>
      <c r="R484" s="155">
        <f>Q484*H484</f>
        <v>53.952220920000002</v>
      </c>
      <c r="S484" s="155">
        <v>0</v>
      </c>
      <c r="T484" s="156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7" t="s">
        <v>175</v>
      </c>
      <c r="AT484" s="157" t="s">
        <v>171</v>
      </c>
      <c r="AU484" s="157" t="s">
        <v>176</v>
      </c>
      <c r="AY484" s="18" t="s">
        <v>169</v>
      </c>
      <c r="BE484" s="158">
        <f>IF(N484="základná",J484,0)</f>
        <v>0</v>
      </c>
      <c r="BF484" s="158">
        <f>IF(N484="znížená",J484,0)</f>
        <v>0</v>
      </c>
      <c r="BG484" s="158">
        <f>IF(N484="zákl. prenesená",J484,0)</f>
        <v>0</v>
      </c>
      <c r="BH484" s="158">
        <f>IF(N484="zníž. prenesená",J484,0)</f>
        <v>0</v>
      </c>
      <c r="BI484" s="158">
        <f>IF(N484="nulová",J484,0)</f>
        <v>0</v>
      </c>
      <c r="BJ484" s="18" t="s">
        <v>176</v>
      </c>
      <c r="BK484" s="159">
        <f>ROUND(I484*H484,3)</f>
        <v>0</v>
      </c>
      <c r="BL484" s="18" t="s">
        <v>175</v>
      </c>
      <c r="BM484" s="157" t="s">
        <v>560</v>
      </c>
    </row>
    <row r="485" spans="1:65" s="14" customFormat="1">
      <c r="B485" s="169"/>
      <c r="D485" s="161" t="s">
        <v>178</v>
      </c>
      <c r="E485" s="170" t="s">
        <v>1</v>
      </c>
      <c r="F485" s="171" t="s">
        <v>549</v>
      </c>
      <c r="H485" s="170" t="s">
        <v>1</v>
      </c>
      <c r="I485" s="172"/>
      <c r="L485" s="169"/>
      <c r="M485" s="173"/>
      <c r="N485" s="174"/>
      <c r="O485" s="174"/>
      <c r="P485" s="174"/>
      <c r="Q485" s="174"/>
      <c r="R485" s="174"/>
      <c r="S485" s="174"/>
      <c r="T485" s="175"/>
      <c r="AT485" s="170" t="s">
        <v>178</v>
      </c>
      <c r="AU485" s="170" t="s">
        <v>176</v>
      </c>
      <c r="AV485" s="14" t="s">
        <v>86</v>
      </c>
      <c r="AW485" s="14" t="s">
        <v>33</v>
      </c>
      <c r="AX485" s="14" t="s">
        <v>78</v>
      </c>
      <c r="AY485" s="170" t="s">
        <v>169</v>
      </c>
    </row>
    <row r="486" spans="1:65" s="14" customFormat="1">
      <c r="B486" s="169"/>
      <c r="D486" s="161" t="s">
        <v>178</v>
      </c>
      <c r="E486" s="170" t="s">
        <v>1</v>
      </c>
      <c r="F486" s="171" t="s">
        <v>550</v>
      </c>
      <c r="H486" s="170" t="s">
        <v>1</v>
      </c>
      <c r="I486" s="172"/>
      <c r="L486" s="169"/>
      <c r="M486" s="173"/>
      <c r="N486" s="174"/>
      <c r="O486" s="174"/>
      <c r="P486" s="174"/>
      <c r="Q486" s="174"/>
      <c r="R486" s="174"/>
      <c r="S486" s="174"/>
      <c r="T486" s="175"/>
      <c r="AT486" s="170" t="s">
        <v>178</v>
      </c>
      <c r="AU486" s="170" t="s">
        <v>176</v>
      </c>
      <c r="AV486" s="14" t="s">
        <v>86</v>
      </c>
      <c r="AW486" s="14" t="s">
        <v>33</v>
      </c>
      <c r="AX486" s="14" t="s">
        <v>78</v>
      </c>
      <c r="AY486" s="170" t="s">
        <v>169</v>
      </c>
    </row>
    <row r="487" spans="1:65" s="13" customFormat="1">
      <c r="B487" s="160"/>
      <c r="D487" s="161" t="s">
        <v>178</v>
      </c>
      <c r="E487" s="162" t="s">
        <v>1</v>
      </c>
      <c r="F487" s="163" t="s">
        <v>561</v>
      </c>
      <c r="H487" s="164">
        <v>44.622</v>
      </c>
      <c r="I487" s="165"/>
      <c r="L487" s="160"/>
      <c r="M487" s="166"/>
      <c r="N487" s="167"/>
      <c r="O487" s="167"/>
      <c r="P487" s="167"/>
      <c r="Q487" s="167"/>
      <c r="R487" s="167"/>
      <c r="S487" s="167"/>
      <c r="T487" s="168"/>
      <c r="AT487" s="162" t="s">
        <v>178</v>
      </c>
      <c r="AU487" s="162" t="s">
        <v>176</v>
      </c>
      <c r="AV487" s="13" t="s">
        <v>176</v>
      </c>
      <c r="AW487" s="13" t="s">
        <v>33</v>
      </c>
      <c r="AX487" s="13" t="s">
        <v>78</v>
      </c>
      <c r="AY487" s="162" t="s">
        <v>169</v>
      </c>
    </row>
    <row r="488" spans="1:65" s="13" customFormat="1">
      <c r="B488" s="160"/>
      <c r="D488" s="161" t="s">
        <v>178</v>
      </c>
      <c r="E488" s="162" t="s">
        <v>1</v>
      </c>
      <c r="F488" s="163" t="s">
        <v>562</v>
      </c>
      <c r="H488" s="164">
        <v>-0.52</v>
      </c>
      <c r="I488" s="165"/>
      <c r="L488" s="160"/>
      <c r="M488" s="166"/>
      <c r="N488" s="167"/>
      <c r="O488" s="167"/>
      <c r="P488" s="167"/>
      <c r="Q488" s="167"/>
      <c r="R488" s="167"/>
      <c r="S488" s="167"/>
      <c r="T488" s="168"/>
      <c r="AT488" s="162" t="s">
        <v>178</v>
      </c>
      <c r="AU488" s="162" t="s">
        <v>176</v>
      </c>
      <c r="AV488" s="13" t="s">
        <v>176</v>
      </c>
      <c r="AW488" s="13" t="s">
        <v>33</v>
      </c>
      <c r="AX488" s="13" t="s">
        <v>78</v>
      </c>
      <c r="AY488" s="162" t="s">
        <v>169</v>
      </c>
    </row>
    <row r="489" spans="1:65" s="13" customFormat="1">
      <c r="B489" s="160"/>
      <c r="D489" s="161" t="s">
        <v>178</v>
      </c>
      <c r="E489" s="162" t="s">
        <v>1</v>
      </c>
      <c r="F489" s="163" t="s">
        <v>563</v>
      </c>
      <c r="H489" s="164">
        <v>6.077</v>
      </c>
      <c r="I489" s="165"/>
      <c r="L489" s="160"/>
      <c r="M489" s="166"/>
      <c r="N489" s="167"/>
      <c r="O489" s="167"/>
      <c r="P489" s="167"/>
      <c r="Q489" s="167"/>
      <c r="R489" s="167"/>
      <c r="S489" s="167"/>
      <c r="T489" s="168"/>
      <c r="AT489" s="162" t="s">
        <v>178</v>
      </c>
      <c r="AU489" s="162" t="s">
        <v>176</v>
      </c>
      <c r="AV489" s="13" t="s">
        <v>176</v>
      </c>
      <c r="AW489" s="13" t="s">
        <v>33</v>
      </c>
      <c r="AX489" s="13" t="s">
        <v>78</v>
      </c>
      <c r="AY489" s="162" t="s">
        <v>169</v>
      </c>
    </row>
    <row r="490" spans="1:65" s="14" customFormat="1">
      <c r="B490" s="169"/>
      <c r="D490" s="161" t="s">
        <v>178</v>
      </c>
      <c r="E490" s="170" t="s">
        <v>1</v>
      </c>
      <c r="F490" s="171" t="s">
        <v>553</v>
      </c>
      <c r="H490" s="170" t="s">
        <v>1</v>
      </c>
      <c r="I490" s="172"/>
      <c r="L490" s="169"/>
      <c r="M490" s="173"/>
      <c r="N490" s="174"/>
      <c r="O490" s="174"/>
      <c r="P490" s="174"/>
      <c r="Q490" s="174"/>
      <c r="R490" s="174"/>
      <c r="S490" s="174"/>
      <c r="T490" s="175"/>
      <c r="AT490" s="170" t="s">
        <v>178</v>
      </c>
      <c r="AU490" s="170" t="s">
        <v>176</v>
      </c>
      <c r="AV490" s="14" t="s">
        <v>86</v>
      </c>
      <c r="AW490" s="14" t="s">
        <v>33</v>
      </c>
      <c r="AX490" s="14" t="s">
        <v>78</v>
      </c>
      <c r="AY490" s="170" t="s">
        <v>169</v>
      </c>
    </row>
    <row r="491" spans="1:65" s="13" customFormat="1" ht="40">
      <c r="B491" s="160"/>
      <c r="D491" s="161" t="s">
        <v>178</v>
      </c>
      <c r="E491" s="162" t="s">
        <v>1</v>
      </c>
      <c r="F491" s="163" t="s">
        <v>564</v>
      </c>
      <c r="H491" s="164">
        <v>-15.510999999999999</v>
      </c>
      <c r="I491" s="165"/>
      <c r="L491" s="160"/>
      <c r="M491" s="166"/>
      <c r="N491" s="167"/>
      <c r="O491" s="167"/>
      <c r="P491" s="167"/>
      <c r="Q491" s="167"/>
      <c r="R491" s="167"/>
      <c r="S491" s="167"/>
      <c r="T491" s="168"/>
      <c r="AT491" s="162" t="s">
        <v>178</v>
      </c>
      <c r="AU491" s="162" t="s">
        <v>176</v>
      </c>
      <c r="AV491" s="13" t="s">
        <v>176</v>
      </c>
      <c r="AW491" s="13" t="s">
        <v>33</v>
      </c>
      <c r="AX491" s="13" t="s">
        <v>78</v>
      </c>
      <c r="AY491" s="162" t="s">
        <v>169</v>
      </c>
    </row>
    <row r="492" spans="1:65" s="16" customFormat="1">
      <c r="B492" s="184"/>
      <c r="D492" s="161" t="s">
        <v>178</v>
      </c>
      <c r="E492" s="185" t="s">
        <v>1</v>
      </c>
      <c r="F492" s="186" t="s">
        <v>201</v>
      </c>
      <c r="H492" s="187">
        <v>34.667999999999992</v>
      </c>
      <c r="I492" s="188"/>
      <c r="L492" s="184"/>
      <c r="M492" s="189"/>
      <c r="N492" s="190"/>
      <c r="O492" s="190"/>
      <c r="P492" s="190"/>
      <c r="Q492" s="190"/>
      <c r="R492" s="190"/>
      <c r="S492" s="190"/>
      <c r="T492" s="191"/>
      <c r="AT492" s="185" t="s">
        <v>178</v>
      </c>
      <c r="AU492" s="185" t="s">
        <v>176</v>
      </c>
      <c r="AV492" s="16" t="s">
        <v>187</v>
      </c>
      <c r="AW492" s="16" t="s">
        <v>33</v>
      </c>
      <c r="AX492" s="16" t="s">
        <v>78</v>
      </c>
      <c r="AY492" s="185" t="s">
        <v>169</v>
      </c>
    </row>
    <row r="493" spans="1:65" s="14" customFormat="1">
      <c r="B493" s="169"/>
      <c r="D493" s="161" t="s">
        <v>178</v>
      </c>
      <c r="E493" s="170" t="s">
        <v>1</v>
      </c>
      <c r="F493" s="171" t="s">
        <v>565</v>
      </c>
      <c r="H493" s="170" t="s">
        <v>1</v>
      </c>
      <c r="I493" s="172"/>
      <c r="L493" s="169"/>
      <c r="M493" s="173"/>
      <c r="N493" s="174"/>
      <c r="O493" s="174"/>
      <c r="P493" s="174"/>
      <c r="Q493" s="174"/>
      <c r="R493" s="174"/>
      <c r="S493" s="174"/>
      <c r="T493" s="175"/>
      <c r="AT493" s="170" t="s">
        <v>178</v>
      </c>
      <c r="AU493" s="170" t="s">
        <v>176</v>
      </c>
      <c r="AV493" s="14" t="s">
        <v>86</v>
      </c>
      <c r="AW493" s="14" t="s">
        <v>33</v>
      </c>
      <c r="AX493" s="14" t="s">
        <v>78</v>
      </c>
      <c r="AY493" s="170" t="s">
        <v>169</v>
      </c>
    </row>
    <row r="494" spans="1:65" s="14" customFormat="1">
      <c r="B494" s="169"/>
      <c r="D494" s="161" t="s">
        <v>178</v>
      </c>
      <c r="E494" s="170" t="s">
        <v>1</v>
      </c>
      <c r="F494" s="171" t="s">
        <v>566</v>
      </c>
      <c r="H494" s="170" t="s">
        <v>1</v>
      </c>
      <c r="I494" s="172"/>
      <c r="L494" s="169"/>
      <c r="M494" s="173"/>
      <c r="N494" s="174"/>
      <c r="O494" s="174"/>
      <c r="P494" s="174"/>
      <c r="Q494" s="174"/>
      <c r="R494" s="174"/>
      <c r="S494" s="174"/>
      <c r="T494" s="175"/>
      <c r="AT494" s="170" t="s">
        <v>178</v>
      </c>
      <c r="AU494" s="170" t="s">
        <v>176</v>
      </c>
      <c r="AV494" s="14" t="s">
        <v>86</v>
      </c>
      <c r="AW494" s="14" t="s">
        <v>33</v>
      </c>
      <c r="AX494" s="14" t="s">
        <v>78</v>
      </c>
      <c r="AY494" s="170" t="s">
        <v>169</v>
      </c>
    </row>
    <row r="495" spans="1:65" s="13" customFormat="1">
      <c r="B495" s="160"/>
      <c r="D495" s="161" t="s">
        <v>178</v>
      </c>
      <c r="E495" s="162" t="s">
        <v>1</v>
      </c>
      <c r="F495" s="163" t="s">
        <v>561</v>
      </c>
      <c r="H495" s="164">
        <v>44.622</v>
      </c>
      <c r="I495" s="165"/>
      <c r="L495" s="160"/>
      <c r="M495" s="166"/>
      <c r="N495" s="167"/>
      <c r="O495" s="167"/>
      <c r="P495" s="167"/>
      <c r="Q495" s="167"/>
      <c r="R495" s="167"/>
      <c r="S495" s="167"/>
      <c r="T495" s="168"/>
      <c r="AT495" s="162" t="s">
        <v>178</v>
      </c>
      <c r="AU495" s="162" t="s">
        <v>176</v>
      </c>
      <c r="AV495" s="13" t="s">
        <v>176</v>
      </c>
      <c r="AW495" s="13" t="s">
        <v>33</v>
      </c>
      <c r="AX495" s="13" t="s">
        <v>78</v>
      </c>
      <c r="AY495" s="162" t="s">
        <v>169</v>
      </c>
    </row>
    <row r="496" spans="1:65" s="13" customFormat="1">
      <c r="B496" s="160"/>
      <c r="D496" s="161" t="s">
        <v>178</v>
      </c>
      <c r="E496" s="162" t="s">
        <v>1</v>
      </c>
      <c r="F496" s="163" t="s">
        <v>567</v>
      </c>
      <c r="H496" s="164">
        <v>11.613</v>
      </c>
      <c r="I496" s="165"/>
      <c r="L496" s="160"/>
      <c r="M496" s="166"/>
      <c r="N496" s="167"/>
      <c r="O496" s="167"/>
      <c r="P496" s="167"/>
      <c r="Q496" s="167"/>
      <c r="R496" s="167"/>
      <c r="S496" s="167"/>
      <c r="T496" s="168"/>
      <c r="AT496" s="162" t="s">
        <v>178</v>
      </c>
      <c r="AU496" s="162" t="s">
        <v>176</v>
      </c>
      <c r="AV496" s="13" t="s">
        <v>176</v>
      </c>
      <c r="AW496" s="13" t="s">
        <v>33</v>
      </c>
      <c r="AX496" s="13" t="s">
        <v>78</v>
      </c>
      <c r="AY496" s="162" t="s">
        <v>169</v>
      </c>
    </row>
    <row r="497" spans="1:65" s="13" customFormat="1">
      <c r="B497" s="160"/>
      <c r="D497" s="161" t="s">
        <v>178</v>
      </c>
      <c r="E497" s="162" t="s">
        <v>1</v>
      </c>
      <c r="F497" s="163" t="s">
        <v>568</v>
      </c>
      <c r="H497" s="164">
        <v>-0.93700000000000006</v>
      </c>
      <c r="I497" s="165"/>
      <c r="L497" s="160"/>
      <c r="M497" s="166"/>
      <c r="N497" s="167"/>
      <c r="O497" s="167"/>
      <c r="P497" s="167"/>
      <c r="Q497" s="167"/>
      <c r="R497" s="167"/>
      <c r="S497" s="167"/>
      <c r="T497" s="168"/>
      <c r="AT497" s="162" t="s">
        <v>178</v>
      </c>
      <c r="AU497" s="162" t="s">
        <v>176</v>
      </c>
      <c r="AV497" s="13" t="s">
        <v>176</v>
      </c>
      <c r="AW497" s="13" t="s">
        <v>33</v>
      </c>
      <c r="AX497" s="13" t="s">
        <v>78</v>
      </c>
      <c r="AY497" s="162" t="s">
        <v>169</v>
      </c>
    </row>
    <row r="498" spans="1:65" s="14" customFormat="1">
      <c r="B498" s="169"/>
      <c r="D498" s="161" t="s">
        <v>178</v>
      </c>
      <c r="E498" s="170" t="s">
        <v>1</v>
      </c>
      <c r="F498" s="171" t="s">
        <v>569</v>
      </c>
      <c r="H498" s="170" t="s">
        <v>1</v>
      </c>
      <c r="I498" s="172"/>
      <c r="L498" s="169"/>
      <c r="M498" s="173"/>
      <c r="N498" s="174"/>
      <c r="O498" s="174"/>
      <c r="P498" s="174"/>
      <c r="Q498" s="174"/>
      <c r="R498" s="174"/>
      <c r="S498" s="174"/>
      <c r="T498" s="175"/>
      <c r="AT498" s="170" t="s">
        <v>178</v>
      </c>
      <c r="AU498" s="170" t="s">
        <v>176</v>
      </c>
      <c r="AV498" s="14" t="s">
        <v>86</v>
      </c>
      <c r="AW498" s="14" t="s">
        <v>33</v>
      </c>
      <c r="AX498" s="14" t="s">
        <v>78</v>
      </c>
      <c r="AY498" s="170" t="s">
        <v>169</v>
      </c>
    </row>
    <row r="499" spans="1:65" s="13" customFormat="1" ht="30">
      <c r="B499" s="160"/>
      <c r="D499" s="161" t="s">
        <v>178</v>
      </c>
      <c r="E499" s="162" t="s">
        <v>1</v>
      </c>
      <c r="F499" s="163" t="s">
        <v>570</v>
      </c>
      <c r="H499" s="164">
        <v>-13.634</v>
      </c>
      <c r="I499" s="165"/>
      <c r="L499" s="160"/>
      <c r="M499" s="166"/>
      <c r="N499" s="167"/>
      <c r="O499" s="167"/>
      <c r="P499" s="167"/>
      <c r="Q499" s="167"/>
      <c r="R499" s="167"/>
      <c r="S499" s="167"/>
      <c r="T499" s="168"/>
      <c r="AT499" s="162" t="s">
        <v>178</v>
      </c>
      <c r="AU499" s="162" t="s">
        <v>176</v>
      </c>
      <c r="AV499" s="13" t="s">
        <v>176</v>
      </c>
      <c r="AW499" s="13" t="s">
        <v>33</v>
      </c>
      <c r="AX499" s="13" t="s">
        <v>78</v>
      </c>
      <c r="AY499" s="162" t="s">
        <v>169</v>
      </c>
    </row>
    <row r="500" spans="1:65" s="15" customFormat="1">
      <c r="B500" s="176"/>
      <c r="D500" s="161" t="s">
        <v>178</v>
      </c>
      <c r="E500" s="177" t="s">
        <v>1</v>
      </c>
      <c r="F500" s="178" t="s">
        <v>186</v>
      </c>
      <c r="H500" s="179">
        <v>76.331999999999994</v>
      </c>
      <c r="I500" s="180"/>
      <c r="L500" s="176"/>
      <c r="M500" s="181"/>
      <c r="N500" s="182"/>
      <c r="O500" s="182"/>
      <c r="P500" s="182"/>
      <c r="Q500" s="182"/>
      <c r="R500" s="182"/>
      <c r="S500" s="182"/>
      <c r="T500" s="183"/>
      <c r="AT500" s="177" t="s">
        <v>178</v>
      </c>
      <c r="AU500" s="177" t="s">
        <v>176</v>
      </c>
      <c r="AV500" s="15" t="s">
        <v>175</v>
      </c>
      <c r="AW500" s="15" t="s">
        <v>33</v>
      </c>
      <c r="AX500" s="15" t="s">
        <v>86</v>
      </c>
      <c r="AY500" s="177" t="s">
        <v>169</v>
      </c>
    </row>
    <row r="501" spans="1:65" s="2" customFormat="1" ht="24.15" customHeight="1">
      <c r="A501" s="33"/>
      <c r="B501" s="145"/>
      <c r="C501" s="146" t="s">
        <v>571</v>
      </c>
      <c r="D501" s="146" t="s">
        <v>171</v>
      </c>
      <c r="E501" s="147" t="s">
        <v>572</v>
      </c>
      <c r="F501" s="148" t="s">
        <v>573</v>
      </c>
      <c r="G501" s="149" t="s">
        <v>181</v>
      </c>
      <c r="H501" s="150">
        <v>1.54</v>
      </c>
      <c r="I501" s="151"/>
      <c r="J501" s="150">
        <f>ROUND(I501*H501,3)</f>
        <v>0</v>
      </c>
      <c r="K501" s="152"/>
      <c r="L501" s="34"/>
      <c r="M501" s="153" t="s">
        <v>1</v>
      </c>
      <c r="N501" s="154" t="s">
        <v>44</v>
      </c>
      <c r="O501" s="59"/>
      <c r="P501" s="155">
        <f>O501*H501</f>
        <v>0</v>
      </c>
      <c r="Q501" s="155">
        <v>1.13561</v>
      </c>
      <c r="R501" s="155">
        <f>Q501*H501</f>
        <v>1.7488394</v>
      </c>
      <c r="S501" s="155">
        <v>0</v>
      </c>
      <c r="T501" s="156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7" t="s">
        <v>175</v>
      </c>
      <c r="AT501" s="157" t="s">
        <v>171</v>
      </c>
      <c r="AU501" s="157" t="s">
        <v>176</v>
      </c>
      <c r="AY501" s="18" t="s">
        <v>169</v>
      </c>
      <c r="BE501" s="158">
        <f>IF(N501="základná",J501,0)</f>
        <v>0</v>
      </c>
      <c r="BF501" s="158">
        <f>IF(N501="znížená",J501,0)</f>
        <v>0</v>
      </c>
      <c r="BG501" s="158">
        <f>IF(N501="zákl. prenesená",J501,0)</f>
        <v>0</v>
      </c>
      <c r="BH501" s="158">
        <f>IF(N501="zníž. prenesená",J501,0)</f>
        <v>0</v>
      </c>
      <c r="BI501" s="158">
        <f>IF(N501="nulová",J501,0)</f>
        <v>0</v>
      </c>
      <c r="BJ501" s="18" t="s">
        <v>176</v>
      </c>
      <c r="BK501" s="159">
        <f>ROUND(I501*H501,3)</f>
        <v>0</v>
      </c>
      <c r="BL501" s="18" t="s">
        <v>175</v>
      </c>
      <c r="BM501" s="157" t="s">
        <v>574</v>
      </c>
    </row>
    <row r="502" spans="1:65" s="14" customFormat="1">
      <c r="B502" s="169"/>
      <c r="D502" s="161" t="s">
        <v>178</v>
      </c>
      <c r="E502" s="170" t="s">
        <v>1</v>
      </c>
      <c r="F502" s="171" t="s">
        <v>549</v>
      </c>
      <c r="H502" s="170" t="s">
        <v>1</v>
      </c>
      <c r="I502" s="172"/>
      <c r="L502" s="169"/>
      <c r="M502" s="173"/>
      <c r="N502" s="174"/>
      <c r="O502" s="174"/>
      <c r="P502" s="174"/>
      <c r="Q502" s="174"/>
      <c r="R502" s="174"/>
      <c r="S502" s="174"/>
      <c r="T502" s="175"/>
      <c r="AT502" s="170" t="s">
        <v>178</v>
      </c>
      <c r="AU502" s="170" t="s">
        <v>176</v>
      </c>
      <c r="AV502" s="14" t="s">
        <v>86</v>
      </c>
      <c r="AW502" s="14" t="s">
        <v>33</v>
      </c>
      <c r="AX502" s="14" t="s">
        <v>78</v>
      </c>
      <c r="AY502" s="170" t="s">
        <v>169</v>
      </c>
    </row>
    <row r="503" spans="1:65" s="14" customFormat="1">
      <c r="B503" s="169"/>
      <c r="D503" s="161" t="s">
        <v>178</v>
      </c>
      <c r="E503" s="170" t="s">
        <v>1</v>
      </c>
      <c r="F503" s="171" t="s">
        <v>575</v>
      </c>
      <c r="H503" s="170" t="s">
        <v>1</v>
      </c>
      <c r="I503" s="172"/>
      <c r="L503" s="169"/>
      <c r="M503" s="173"/>
      <c r="N503" s="174"/>
      <c r="O503" s="174"/>
      <c r="P503" s="174"/>
      <c r="Q503" s="174"/>
      <c r="R503" s="174"/>
      <c r="S503" s="174"/>
      <c r="T503" s="175"/>
      <c r="AT503" s="170" t="s">
        <v>178</v>
      </c>
      <c r="AU503" s="170" t="s">
        <v>176</v>
      </c>
      <c r="AV503" s="14" t="s">
        <v>86</v>
      </c>
      <c r="AW503" s="14" t="s">
        <v>33</v>
      </c>
      <c r="AX503" s="14" t="s">
        <v>78</v>
      </c>
      <c r="AY503" s="170" t="s">
        <v>169</v>
      </c>
    </row>
    <row r="504" spans="1:65" s="13" customFormat="1">
      <c r="B504" s="160"/>
      <c r="D504" s="161" t="s">
        <v>178</v>
      </c>
      <c r="E504" s="162" t="s">
        <v>1</v>
      </c>
      <c r="F504" s="163" t="s">
        <v>576</v>
      </c>
      <c r="H504" s="164">
        <v>0.52</v>
      </c>
      <c r="I504" s="165"/>
      <c r="L504" s="160"/>
      <c r="M504" s="166"/>
      <c r="N504" s="167"/>
      <c r="O504" s="167"/>
      <c r="P504" s="167"/>
      <c r="Q504" s="167"/>
      <c r="R504" s="167"/>
      <c r="S504" s="167"/>
      <c r="T504" s="168"/>
      <c r="AT504" s="162" t="s">
        <v>178</v>
      </c>
      <c r="AU504" s="162" t="s">
        <v>176</v>
      </c>
      <c r="AV504" s="13" t="s">
        <v>176</v>
      </c>
      <c r="AW504" s="13" t="s">
        <v>33</v>
      </c>
      <c r="AX504" s="13" t="s">
        <v>78</v>
      </c>
      <c r="AY504" s="162" t="s">
        <v>169</v>
      </c>
    </row>
    <row r="505" spans="1:65" s="13" customFormat="1">
      <c r="B505" s="160"/>
      <c r="D505" s="161" t="s">
        <v>178</v>
      </c>
      <c r="E505" s="162" t="s">
        <v>1</v>
      </c>
      <c r="F505" s="163" t="s">
        <v>577</v>
      </c>
      <c r="H505" s="164">
        <v>1.02</v>
      </c>
      <c r="I505" s="165"/>
      <c r="L505" s="160"/>
      <c r="M505" s="166"/>
      <c r="N505" s="167"/>
      <c r="O505" s="167"/>
      <c r="P505" s="167"/>
      <c r="Q505" s="167"/>
      <c r="R505" s="167"/>
      <c r="S505" s="167"/>
      <c r="T505" s="168"/>
      <c r="AT505" s="162" t="s">
        <v>178</v>
      </c>
      <c r="AU505" s="162" t="s">
        <v>176</v>
      </c>
      <c r="AV505" s="13" t="s">
        <v>176</v>
      </c>
      <c r="AW505" s="13" t="s">
        <v>33</v>
      </c>
      <c r="AX505" s="13" t="s">
        <v>78</v>
      </c>
      <c r="AY505" s="162" t="s">
        <v>169</v>
      </c>
    </row>
    <row r="506" spans="1:65" s="15" customFormat="1">
      <c r="B506" s="176"/>
      <c r="D506" s="161" t="s">
        <v>178</v>
      </c>
      <c r="E506" s="177" t="s">
        <v>1</v>
      </c>
      <c r="F506" s="178" t="s">
        <v>186</v>
      </c>
      <c r="H506" s="179">
        <v>1.54</v>
      </c>
      <c r="I506" s="180"/>
      <c r="L506" s="176"/>
      <c r="M506" s="181"/>
      <c r="N506" s="182"/>
      <c r="O506" s="182"/>
      <c r="P506" s="182"/>
      <c r="Q506" s="182"/>
      <c r="R506" s="182"/>
      <c r="S506" s="182"/>
      <c r="T506" s="183"/>
      <c r="AT506" s="177" t="s">
        <v>178</v>
      </c>
      <c r="AU506" s="177" t="s">
        <v>176</v>
      </c>
      <c r="AV506" s="15" t="s">
        <v>175</v>
      </c>
      <c r="AW506" s="15" t="s">
        <v>33</v>
      </c>
      <c r="AX506" s="15" t="s">
        <v>86</v>
      </c>
      <c r="AY506" s="177" t="s">
        <v>169</v>
      </c>
    </row>
    <row r="507" spans="1:65" s="2" customFormat="1" ht="24.15" customHeight="1">
      <c r="A507" s="33"/>
      <c r="B507" s="145"/>
      <c r="C507" s="146" t="s">
        <v>578</v>
      </c>
      <c r="D507" s="146" t="s">
        <v>171</v>
      </c>
      <c r="E507" s="147" t="s">
        <v>579</v>
      </c>
      <c r="F507" s="148" t="s">
        <v>580</v>
      </c>
      <c r="G507" s="149" t="s">
        <v>181</v>
      </c>
      <c r="H507" s="150">
        <v>8.3559999999999999</v>
      </c>
      <c r="I507" s="151"/>
      <c r="J507" s="150">
        <f>ROUND(I507*H507,3)</f>
        <v>0</v>
      </c>
      <c r="K507" s="152"/>
      <c r="L507" s="34"/>
      <c r="M507" s="153" t="s">
        <v>1</v>
      </c>
      <c r="N507" s="154" t="s">
        <v>44</v>
      </c>
      <c r="O507" s="59"/>
      <c r="P507" s="155">
        <f>O507*H507</f>
        <v>0</v>
      </c>
      <c r="Q507" s="155">
        <v>2.1529199999999999</v>
      </c>
      <c r="R507" s="155">
        <f>Q507*H507</f>
        <v>17.989799519999998</v>
      </c>
      <c r="S507" s="155">
        <v>0</v>
      </c>
      <c r="T507" s="156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7" t="s">
        <v>175</v>
      </c>
      <c r="AT507" s="157" t="s">
        <v>171</v>
      </c>
      <c r="AU507" s="157" t="s">
        <v>176</v>
      </c>
      <c r="AY507" s="18" t="s">
        <v>169</v>
      </c>
      <c r="BE507" s="158">
        <f>IF(N507="základná",J507,0)</f>
        <v>0</v>
      </c>
      <c r="BF507" s="158">
        <f>IF(N507="znížená",J507,0)</f>
        <v>0</v>
      </c>
      <c r="BG507" s="158">
        <f>IF(N507="zákl. prenesená",J507,0)</f>
        <v>0</v>
      </c>
      <c r="BH507" s="158">
        <f>IF(N507="zníž. prenesená",J507,0)</f>
        <v>0</v>
      </c>
      <c r="BI507" s="158">
        <f>IF(N507="nulová",J507,0)</f>
        <v>0</v>
      </c>
      <c r="BJ507" s="18" t="s">
        <v>176</v>
      </c>
      <c r="BK507" s="159">
        <f>ROUND(I507*H507,3)</f>
        <v>0</v>
      </c>
      <c r="BL507" s="18" t="s">
        <v>175</v>
      </c>
      <c r="BM507" s="157" t="s">
        <v>581</v>
      </c>
    </row>
    <row r="508" spans="1:65" s="14" customFormat="1">
      <c r="B508" s="169"/>
      <c r="D508" s="161" t="s">
        <v>178</v>
      </c>
      <c r="E508" s="170" t="s">
        <v>1</v>
      </c>
      <c r="F508" s="171" t="s">
        <v>582</v>
      </c>
      <c r="H508" s="170" t="s">
        <v>1</v>
      </c>
      <c r="I508" s="172"/>
      <c r="L508" s="169"/>
      <c r="M508" s="173"/>
      <c r="N508" s="174"/>
      <c r="O508" s="174"/>
      <c r="P508" s="174"/>
      <c r="Q508" s="174"/>
      <c r="R508" s="174"/>
      <c r="S508" s="174"/>
      <c r="T508" s="175"/>
      <c r="AT508" s="170" t="s">
        <v>178</v>
      </c>
      <c r="AU508" s="170" t="s">
        <v>176</v>
      </c>
      <c r="AV508" s="14" t="s">
        <v>86</v>
      </c>
      <c r="AW508" s="14" t="s">
        <v>33</v>
      </c>
      <c r="AX508" s="14" t="s">
        <v>78</v>
      </c>
      <c r="AY508" s="170" t="s">
        <v>169</v>
      </c>
    </row>
    <row r="509" spans="1:65" s="14" customFormat="1">
      <c r="B509" s="169"/>
      <c r="D509" s="161" t="s">
        <v>178</v>
      </c>
      <c r="E509" s="170" t="s">
        <v>1</v>
      </c>
      <c r="F509" s="171" t="s">
        <v>583</v>
      </c>
      <c r="H509" s="170" t="s">
        <v>1</v>
      </c>
      <c r="I509" s="172"/>
      <c r="L509" s="169"/>
      <c r="M509" s="173"/>
      <c r="N509" s="174"/>
      <c r="O509" s="174"/>
      <c r="P509" s="174"/>
      <c r="Q509" s="174"/>
      <c r="R509" s="174"/>
      <c r="S509" s="174"/>
      <c r="T509" s="175"/>
      <c r="AT509" s="170" t="s">
        <v>178</v>
      </c>
      <c r="AU509" s="170" t="s">
        <v>176</v>
      </c>
      <c r="AV509" s="14" t="s">
        <v>86</v>
      </c>
      <c r="AW509" s="14" t="s">
        <v>33</v>
      </c>
      <c r="AX509" s="14" t="s">
        <v>78</v>
      </c>
      <c r="AY509" s="170" t="s">
        <v>169</v>
      </c>
    </row>
    <row r="510" spans="1:65" s="13" customFormat="1">
      <c r="B510" s="160"/>
      <c r="D510" s="161" t="s">
        <v>178</v>
      </c>
      <c r="E510" s="162" t="s">
        <v>1</v>
      </c>
      <c r="F510" s="163" t="s">
        <v>584</v>
      </c>
      <c r="H510" s="164">
        <v>3.6379999999999999</v>
      </c>
      <c r="I510" s="165"/>
      <c r="L510" s="160"/>
      <c r="M510" s="166"/>
      <c r="N510" s="167"/>
      <c r="O510" s="167"/>
      <c r="P510" s="167"/>
      <c r="Q510" s="167"/>
      <c r="R510" s="167"/>
      <c r="S510" s="167"/>
      <c r="T510" s="168"/>
      <c r="AT510" s="162" t="s">
        <v>178</v>
      </c>
      <c r="AU510" s="162" t="s">
        <v>176</v>
      </c>
      <c r="AV510" s="13" t="s">
        <v>176</v>
      </c>
      <c r="AW510" s="13" t="s">
        <v>33</v>
      </c>
      <c r="AX510" s="13" t="s">
        <v>78</v>
      </c>
      <c r="AY510" s="162" t="s">
        <v>169</v>
      </c>
    </row>
    <row r="511" spans="1:65" s="14" customFormat="1">
      <c r="B511" s="169"/>
      <c r="D511" s="161" t="s">
        <v>178</v>
      </c>
      <c r="E511" s="170" t="s">
        <v>1</v>
      </c>
      <c r="F511" s="171" t="s">
        <v>585</v>
      </c>
      <c r="H511" s="170" t="s">
        <v>1</v>
      </c>
      <c r="I511" s="172"/>
      <c r="L511" s="169"/>
      <c r="M511" s="173"/>
      <c r="N511" s="174"/>
      <c r="O511" s="174"/>
      <c r="P511" s="174"/>
      <c r="Q511" s="174"/>
      <c r="R511" s="174"/>
      <c r="S511" s="174"/>
      <c r="T511" s="175"/>
      <c r="AT511" s="170" t="s">
        <v>178</v>
      </c>
      <c r="AU511" s="170" t="s">
        <v>176</v>
      </c>
      <c r="AV511" s="14" t="s">
        <v>86</v>
      </c>
      <c r="AW511" s="14" t="s">
        <v>33</v>
      </c>
      <c r="AX511" s="14" t="s">
        <v>78</v>
      </c>
      <c r="AY511" s="170" t="s">
        <v>169</v>
      </c>
    </row>
    <row r="512" spans="1:65" s="14" customFormat="1">
      <c r="B512" s="169"/>
      <c r="D512" s="161" t="s">
        <v>178</v>
      </c>
      <c r="E512" s="170" t="s">
        <v>1</v>
      </c>
      <c r="F512" s="171" t="s">
        <v>586</v>
      </c>
      <c r="H512" s="170" t="s">
        <v>1</v>
      </c>
      <c r="I512" s="172"/>
      <c r="L512" s="169"/>
      <c r="M512" s="173"/>
      <c r="N512" s="174"/>
      <c r="O512" s="174"/>
      <c r="P512" s="174"/>
      <c r="Q512" s="174"/>
      <c r="R512" s="174"/>
      <c r="S512" s="174"/>
      <c r="T512" s="175"/>
      <c r="AT512" s="170" t="s">
        <v>178</v>
      </c>
      <c r="AU512" s="170" t="s">
        <v>176</v>
      </c>
      <c r="AV512" s="14" t="s">
        <v>86</v>
      </c>
      <c r="AW512" s="14" t="s">
        <v>33</v>
      </c>
      <c r="AX512" s="14" t="s">
        <v>78</v>
      </c>
      <c r="AY512" s="170" t="s">
        <v>169</v>
      </c>
    </row>
    <row r="513" spans="1:65" s="13" customFormat="1">
      <c r="B513" s="160"/>
      <c r="D513" s="161" t="s">
        <v>178</v>
      </c>
      <c r="E513" s="162" t="s">
        <v>1</v>
      </c>
      <c r="F513" s="163" t="s">
        <v>587</v>
      </c>
      <c r="H513" s="164">
        <v>4.718</v>
      </c>
      <c r="I513" s="165"/>
      <c r="L513" s="160"/>
      <c r="M513" s="166"/>
      <c r="N513" s="167"/>
      <c r="O513" s="167"/>
      <c r="P513" s="167"/>
      <c r="Q513" s="167"/>
      <c r="R513" s="167"/>
      <c r="S513" s="167"/>
      <c r="T513" s="168"/>
      <c r="AT513" s="162" t="s">
        <v>178</v>
      </c>
      <c r="AU513" s="162" t="s">
        <v>176</v>
      </c>
      <c r="AV513" s="13" t="s">
        <v>176</v>
      </c>
      <c r="AW513" s="13" t="s">
        <v>33</v>
      </c>
      <c r="AX513" s="13" t="s">
        <v>78</v>
      </c>
      <c r="AY513" s="162" t="s">
        <v>169</v>
      </c>
    </row>
    <row r="514" spans="1:65" s="15" customFormat="1">
      <c r="B514" s="176"/>
      <c r="D514" s="161" t="s">
        <v>178</v>
      </c>
      <c r="E514" s="177" t="s">
        <v>1</v>
      </c>
      <c r="F514" s="178" t="s">
        <v>186</v>
      </c>
      <c r="H514" s="179">
        <v>8.3559999999999999</v>
      </c>
      <c r="I514" s="180"/>
      <c r="L514" s="176"/>
      <c r="M514" s="181"/>
      <c r="N514" s="182"/>
      <c r="O514" s="182"/>
      <c r="P514" s="182"/>
      <c r="Q514" s="182"/>
      <c r="R514" s="182"/>
      <c r="S514" s="182"/>
      <c r="T514" s="183"/>
      <c r="AT514" s="177" t="s">
        <v>178</v>
      </c>
      <c r="AU514" s="177" t="s">
        <v>176</v>
      </c>
      <c r="AV514" s="15" t="s">
        <v>175</v>
      </c>
      <c r="AW514" s="15" t="s">
        <v>33</v>
      </c>
      <c r="AX514" s="15" t="s">
        <v>86</v>
      </c>
      <c r="AY514" s="177" t="s">
        <v>169</v>
      </c>
    </row>
    <row r="515" spans="1:65" s="2" customFormat="1" ht="24.15" customHeight="1">
      <c r="A515" s="33"/>
      <c r="B515" s="145"/>
      <c r="C515" s="146" t="s">
        <v>588</v>
      </c>
      <c r="D515" s="146" t="s">
        <v>171</v>
      </c>
      <c r="E515" s="147" t="s">
        <v>589</v>
      </c>
      <c r="F515" s="148" t="s">
        <v>590</v>
      </c>
      <c r="G515" s="149" t="s">
        <v>369</v>
      </c>
      <c r="H515" s="150">
        <v>2</v>
      </c>
      <c r="I515" s="151"/>
      <c r="J515" s="150">
        <f>ROUND(I515*H515,3)</f>
        <v>0</v>
      </c>
      <c r="K515" s="152"/>
      <c r="L515" s="34"/>
      <c r="M515" s="153" t="s">
        <v>1</v>
      </c>
      <c r="N515" s="154" t="s">
        <v>44</v>
      </c>
      <c r="O515" s="59"/>
      <c r="P515" s="155">
        <f>O515*H515</f>
        <v>0</v>
      </c>
      <c r="Q515" s="155">
        <v>1.9800000000000002E-2</v>
      </c>
      <c r="R515" s="155">
        <f>Q515*H515</f>
        <v>3.9600000000000003E-2</v>
      </c>
      <c r="S515" s="155">
        <v>0</v>
      </c>
      <c r="T515" s="156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7" t="s">
        <v>175</v>
      </c>
      <c r="AT515" s="157" t="s">
        <v>171</v>
      </c>
      <c r="AU515" s="157" t="s">
        <v>176</v>
      </c>
      <c r="AY515" s="18" t="s">
        <v>169</v>
      </c>
      <c r="BE515" s="158">
        <f>IF(N515="základná",J515,0)</f>
        <v>0</v>
      </c>
      <c r="BF515" s="158">
        <f>IF(N515="znížená",J515,0)</f>
        <v>0</v>
      </c>
      <c r="BG515" s="158">
        <f>IF(N515="zákl. prenesená",J515,0)</f>
        <v>0</v>
      </c>
      <c r="BH515" s="158">
        <f>IF(N515="zníž. prenesená",J515,0)</f>
        <v>0</v>
      </c>
      <c r="BI515" s="158">
        <f>IF(N515="nulová",J515,0)</f>
        <v>0</v>
      </c>
      <c r="BJ515" s="18" t="s">
        <v>176</v>
      </c>
      <c r="BK515" s="159">
        <f>ROUND(I515*H515,3)</f>
        <v>0</v>
      </c>
      <c r="BL515" s="18" t="s">
        <v>175</v>
      </c>
      <c r="BM515" s="157" t="s">
        <v>591</v>
      </c>
    </row>
    <row r="516" spans="1:65" s="13" customFormat="1">
      <c r="B516" s="160"/>
      <c r="D516" s="161" t="s">
        <v>178</v>
      </c>
      <c r="E516" s="162" t="s">
        <v>1</v>
      </c>
      <c r="F516" s="163" t="s">
        <v>592</v>
      </c>
      <c r="H516" s="164">
        <v>2</v>
      </c>
      <c r="I516" s="165"/>
      <c r="L516" s="160"/>
      <c r="M516" s="166"/>
      <c r="N516" s="167"/>
      <c r="O516" s="167"/>
      <c r="P516" s="167"/>
      <c r="Q516" s="167"/>
      <c r="R516" s="167"/>
      <c r="S516" s="167"/>
      <c r="T516" s="168"/>
      <c r="AT516" s="162" t="s">
        <v>178</v>
      </c>
      <c r="AU516" s="162" t="s">
        <v>176</v>
      </c>
      <c r="AV516" s="13" t="s">
        <v>176</v>
      </c>
      <c r="AW516" s="13" t="s">
        <v>33</v>
      </c>
      <c r="AX516" s="13" t="s">
        <v>86</v>
      </c>
      <c r="AY516" s="162" t="s">
        <v>169</v>
      </c>
    </row>
    <row r="517" spans="1:65" s="2" customFormat="1" ht="24.15" customHeight="1">
      <c r="A517" s="33"/>
      <c r="B517" s="145"/>
      <c r="C517" s="146" t="s">
        <v>593</v>
      </c>
      <c r="D517" s="146" t="s">
        <v>171</v>
      </c>
      <c r="E517" s="147" t="s">
        <v>594</v>
      </c>
      <c r="F517" s="148" t="s">
        <v>595</v>
      </c>
      <c r="G517" s="149" t="s">
        <v>369</v>
      </c>
      <c r="H517" s="150">
        <v>2</v>
      </c>
      <c r="I517" s="151"/>
      <c r="J517" s="150">
        <f>ROUND(I517*H517,3)</f>
        <v>0</v>
      </c>
      <c r="K517" s="152"/>
      <c r="L517" s="34"/>
      <c r="M517" s="153" t="s">
        <v>1</v>
      </c>
      <c r="N517" s="154" t="s">
        <v>44</v>
      </c>
      <c r="O517" s="59"/>
      <c r="P517" s="155">
        <f>O517*H517</f>
        <v>0</v>
      </c>
      <c r="Q517" s="155">
        <v>2.3910000000000001E-2</v>
      </c>
      <c r="R517" s="155">
        <f>Q517*H517</f>
        <v>4.7820000000000001E-2</v>
      </c>
      <c r="S517" s="155">
        <v>0</v>
      </c>
      <c r="T517" s="156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7" t="s">
        <v>175</v>
      </c>
      <c r="AT517" s="157" t="s">
        <v>171</v>
      </c>
      <c r="AU517" s="157" t="s">
        <v>176</v>
      </c>
      <c r="AY517" s="18" t="s">
        <v>169</v>
      </c>
      <c r="BE517" s="158">
        <f>IF(N517="základná",J517,0)</f>
        <v>0</v>
      </c>
      <c r="BF517" s="158">
        <f>IF(N517="znížená",J517,0)</f>
        <v>0</v>
      </c>
      <c r="BG517" s="158">
        <f>IF(N517="zákl. prenesená",J517,0)</f>
        <v>0</v>
      </c>
      <c r="BH517" s="158">
        <f>IF(N517="zníž. prenesená",J517,0)</f>
        <v>0</v>
      </c>
      <c r="BI517" s="158">
        <f>IF(N517="nulová",J517,0)</f>
        <v>0</v>
      </c>
      <c r="BJ517" s="18" t="s">
        <v>176</v>
      </c>
      <c r="BK517" s="159">
        <f>ROUND(I517*H517,3)</f>
        <v>0</v>
      </c>
      <c r="BL517" s="18" t="s">
        <v>175</v>
      </c>
      <c r="BM517" s="157" t="s">
        <v>596</v>
      </c>
    </row>
    <row r="518" spans="1:65" s="13" customFormat="1">
      <c r="B518" s="160"/>
      <c r="D518" s="161" t="s">
        <v>178</v>
      </c>
      <c r="E518" s="162" t="s">
        <v>1</v>
      </c>
      <c r="F518" s="163" t="s">
        <v>597</v>
      </c>
      <c r="H518" s="164">
        <v>2</v>
      </c>
      <c r="I518" s="165"/>
      <c r="L518" s="160"/>
      <c r="M518" s="166"/>
      <c r="N518" s="167"/>
      <c r="O518" s="167"/>
      <c r="P518" s="167"/>
      <c r="Q518" s="167"/>
      <c r="R518" s="167"/>
      <c r="S518" s="167"/>
      <c r="T518" s="168"/>
      <c r="AT518" s="162" t="s">
        <v>178</v>
      </c>
      <c r="AU518" s="162" t="s">
        <v>176</v>
      </c>
      <c r="AV518" s="13" t="s">
        <v>176</v>
      </c>
      <c r="AW518" s="13" t="s">
        <v>33</v>
      </c>
      <c r="AX518" s="13" t="s">
        <v>86</v>
      </c>
      <c r="AY518" s="162" t="s">
        <v>169</v>
      </c>
    </row>
    <row r="519" spans="1:65" s="2" customFormat="1" ht="24.15" customHeight="1">
      <c r="A519" s="33"/>
      <c r="B519" s="145"/>
      <c r="C519" s="146" t="s">
        <v>598</v>
      </c>
      <c r="D519" s="146" t="s">
        <v>171</v>
      </c>
      <c r="E519" s="147" t="s">
        <v>599</v>
      </c>
      <c r="F519" s="148" t="s">
        <v>600</v>
      </c>
      <c r="G519" s="149" t="s">
        <v>369</v>
      </c>
      <c r="H519" s="150">
        <v>12</v>
      </c>
      <c r="I519" s="151"/>
      <c r="J519" s="150">
        <f>ROUND(I519*H519,3)</f>
        <v>0</v>
      </c>
      <c r="K519" s="152"/>
      <c r="L519" s="34"/>
      <c r="M519" s="153" t="s">
        <v>1</v>
      </c>
      <c r="N519" s="154" t="s">
        <v>44</v>
      </c>
      <c r="O519" s="59"/>
      <c r="P519" s="155">
        <f>O519*H519</f>
        <v>0</v>
      </c>
      <c r="Q519" s="155">
        <v>2.6980000000000001E-2</v>
      </c>
      <c r="R519" s="155">
        <f>Q519*H519</f>
        <v>0.32375999999999999</v>
      </c>
      <c r="S519" s="155">
        <v>0</v>
      </c>
      <c r="T519" s="156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57" t="s">
        <v>175</v>
      </c>
      <c r="AT519" s="157" t="s">
        <v>171</v>
      </c>
      <c r="AU519" s="157" t="s">
        <v>176</v>
      </c>
      <c r="AY519" s="18" t="s">
        <v>169</v>
      </c>
      <c r="BE519" s="158">
        <f>IF(N519="základná",J519,0)</f>
        <v>0</v>
      </c>
      <c r="BF519" s="158">
        <f>IF(N519="znížená",J519,0)</f>
        <v>0</v>
      </c>
      <c r="BG519" s="158">
        <f>IF(N519="zákl. prenesená",J519,0)</f>
        <v>0</v>
      </c>
      <c r="BH519" s="158">
        <f>IF(N519="zníž. prenesená",J519,0)</f>
        <v>0</v>
      </c>
      <c r="BI519" s="158">
        <f>IF(N519="nulová",J519,0)</f>
        <v>0</v>
      </c>
      <c r="BJ519" s="18" t="s">
        <v>176</v>
      </c>
      <c r="BK519" s="159">
        <f>ROUND(I519*H519,3)</f>
        <v>0</v>
      </c>
      <c r="BL519" s="18" t="s">
        <v>175</v>
      </c>
      <c r="BM519" s="157" t="s">
        <v>601</v>
      </c>
    </row>
    <row r="520" spans="1:65" s="13" customFormat="1">
      <c r="B520" s="160"/>
      <c r="D520" s="161" t="s">
        <v>178</v>
      </c>
      <c r="E520" s="162" t="s">
        <v>1</v>
      </c>
      <c r="F520" s="163" t="s">
        <v>602</v>
      </c>
      <c r="H520" s="164">
        <v>8</v>
      </c>
      <c r="I520" s="165"/>
      <c r="L520" s="160"/>
      <c r="M520" s="166"/>
      <c r="N520" s="167"/>
      <c r="O520" s="167"/>
      <c r="P520" s="167"/>
      <c r="Q520" s="167"/>
      <c r="R520" s="167"/>
      <c r="S520" s="167"/>
      <c r="T520" s="168"/>
      <c r="AT520" s="162" t="s">
        <v>178</v>
      </c>
      <c r="AU520" s="162" t="s">
        <v>176</v>
      </c>
      <c r="AV520" s="13" t="s">
        <v>176</v>
      </c>
      <c r="AW520" s="13" t="s">
        <v>33</v>
      </c>
      <c r="AX520" s="13" t="s">
        <v>78</v>
      </c>
      <c r="AY520" s="162" t="s">
        <v>169</v>
      </c>
    </row>
    <row r="521" spans="1:65" s="13" customFormat="1">
      <c r="B521" s="160"/>
      <c r="D521" s="161" t="s">
        <v>178</v>
      </c>
      <c r="E521" s="162" t="s">
        <v>1</v>
      </c>
      <c r="F521" s="163" t="s">
        <v>603</v>
      </c>
      <c r="H521" s="164">
        <v>4</v>
      </c>
      <c r="I521" s="165"/>
      <c r="L521" s="160"/>
      <c r="M521" s="166"/>
      <c r="N521" s="167"/>
      <c r="O521" s="167"/>
      <c r="P521" s="167"/>
      <c r="Q521" s="167"/>
      <c r="R521" s="167"/>
      <c r="S521" s="167"/>
      <c r="T521" s="168"/>
      <c r="AT521" s="162" t="s">
        <v>178</v>
      </c>
      <c r="AU521" s="162" t="s">
        <v>176</v>
      </c>
      <c r="AV521" s="13" t="s">
        <v>176</v>
      </c>
      <c r="AW521" s="13" t="s">
        <v>33</v>
      </c>
      <c r="AX521" s="13" t="s">
        <v>78</v>
      </c>
      <c r="AY521" s="162" t="s">
        <v>169</v>
      </c>
    </row>
    <row r="522" spans="1:65" s="15" customFormat="1">
      <c r="B522" s="176"/>
      <c r="D522" s="161" t="s">
        <v>178</v>
      </c>
      <c r="E522" s="177" t="s">
        <v>1</v>
      </c>
      <c r="F522" s="178" t="s">
        <v>186</v>
      </c>
      <c r="H522" s="179">
        <v>12</v>
      </c>
      <c r="I522" s="180"/>
      <c r="L522" s="176"/>
      <c r="M522" s="181"/>
      <c r="N522" s="182"/>
      <c r="O522" s="182"/>
      <c r="P522" s="182"/>
      <c r="Q522" s="182"/>
      <c r="R522" s="182"/>
      <c r="S522" s="182"/>
      <c r="T522" s="183"/>
      <c r="AT522" s="177" t="s">
        <v>178</v>
      </c>
      <c r="AU522" s="177" t="s">
        <v>176</v>
      </c>
      <c r="AV522" s="15" t="s">
        <v>175</v>
      </c>
      <c r="AW522" s="15" t="s">
        <v>33</v>
      </c>
      <c r="AX522" s="15" t="s">
        <v>86</v>
      </c>
      <c r="AY522" s="177" t="s">
        <v>169</v>
      </c>
    </row>
    <row r="523" spans="1:65" s="2" customFormat="1" ht="24.15" customHeight="1">
      <c r="A523" s="33"/>
      <c r="B523" s="145"/>
      <c r="C523" s="146" t="s">
        <v>604</v>
      </c>
      <c r="D523" s="146" t="s">
        <v>171</v>
      </c>
      <c r="E523" s="147" t="s">
        <v>605</v>
      </c>
      <c r="F523" s="148" t="s">
        <v>606</v>
      </c>
      <c r="G523" s="149" t="s">
        <v>369</v>
      </c>
      <c r="H523" s="150">
        <v>12</v>
      </c>
      <c r="I523" s="151"/>
      <c r="J523" s="150">
        <f>ROUND(I523*H523,3)</f>
        <v>0</v>
      </c>
      <c r="K523" s="152"/>
      <c r="L523" s="34"/>
      <c r="M523" s="153" t="s">
        <v>1</v>
      </c>
      <c r="N523" s="154" t="s">
        <v>44</v>
      </c>
      <c r="O523" s="59"/>
      <c r="P523" s="155">
        <f>O523*H523</f>
        <v>0</v>
      </c>
      <c r="Q523" s="155">
        <v>3.8809999999999997E-2</v>
      </c>
      <c r="R523" s="155">
        <f>Q523*H523</f>
        <v>0.46571999999999997</v>
      </c>
      <c r="S523" s="155">
        <v>0</v>
      </c>
      <c r="T523" s="156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7" t="s">
        <v>175</v>
      </c>
      <c r="AT523" s="157" t="s">
        <v>171</v>
      </c>
      <c r="AU523" s="157" t="s">
        <v>176</v>
      </c>
      <c r="AY523" s="18" t="s">
        <v>169</v>
      </c>
      <c r="BE523" s="158">
        <f>IF(N523="základná",J523,0)</f>
        <v>0</v>
      </c>
      <c r="BF523" s="158">
        <f>IF(N523="znížená",J523,0)</f>
        <v>0</v>
      </c>
      <c r="BG523" s="158">
        <f>IF(N523="zákl. prenesená",J523,0)</f>
        <v>0</v>
      </c>
      <c r="BH523" s="158">
        <f>IF(N523="zníž. prenesená",J523,0)</f>
        <v>0</v>
      </c>
      <c r="BI523" s="158">
        <f>IF(N523="nulová",J523,0)</f>
        <v>0</v>
      </c>
      <c r="BJ523" s="18" t="s">
        <v>176</v>
      </c>
      <c r="BK523" s="159">
        <f>ROUND(I523*H523,3)</f>
        <v>0</v>
      </c>
      <c r="BL523" s="18" t="s">
        <v>175</v>
      </c>
      <c r="BM523" s="157" t="s">
        <v>607</v>
      </c>
    </row>
    <row r="524" spans="1:65" s="13" customFormat="1">
      <c r="B524" s="160"/>
      <c r="D524" s="161" t="s">
        <v>178</v>
      </c>
      <c r="E524" s="162" t="s">
        <v>1</v>
      </c>
      <c r="F524" s="163" t="s">
        <v>608</v>
      </c>
      <c r="H524" s="164">
        <v>6</v>
      </c>
      <c r="I524" s="165"/>
      <c r="L524" s="160"/>
      <c r="M524" s="166"/>
      <c r="N524" s="167"/>
      <c r="O524" s="167"/>
      <c r="P524" s="167"/>
      <c r="Q524" s="167"/>
      <c r="R524" s="167"/>
      <c r="S524" s="167"/>
      <c r="T524" s="168"/>
      <c r="AT524" s="162" t="s">
        <v>178</v>
      </c>
      <c r="AU524" s="162" t="s">
        <v>176</v>
      </c>
      <c r="AV524" s="13" t="s">
        <v>176</v>
      </c>
      <c r="AW524" s="13" t="s">
        <v>33</v>
      </c>
      <c r="AX524" s="13" t="s">
        <v>78</v>
      </c>
      <c r="AY524" s="162" t="s">
        <v>169</v>
      </c>
    </row>
    <row r="525" spans="1:65" s="13" customFormat="1">
      <c r="B525" s="160"/>
      <c r="D525" s="161" t="s">
        <v>178</v>
      </c>
      <c r="E525" s="162" t="s">
        <v>1</v>
      </c>
      <c r="F525" s="163" t="s">
        <v>609</v>
      </c>
      <c r="H525" s="164">
        <v>6</v>
      </c>
      <c r="I525" s="165"/>
      <c r="L525" s="160"/>
      <c r="M525" s="166"/>
      <c r="N525" s="167"/>
      <c r="O525" s="167"/>
      <c r="P525" s="167"/>
      <c r="Q525" s="167"/>
      <c r="R525" s="167"/>
      <c r="S525" s="167"/>
      <c r="T525" s="168"/>
      <c r="AT525" s="162" t="s">
        <v>178</v>
      </c>
      <c r="AU525" s="162" t="s">
        <v>176</v>
      </c>
      <c r="AV525" s="13" t="s">
        <v>176</v>
      </c>
      <c r="AW525" s="13" t="s">
        <v>33</v>
      </c>
      <c r="AX525" s="13" t="s">
        <v>78</v>
      </c>
      <c r="AY525" s="162" t="s">
        <v>169</v>
      </c>
    </row>
    <row r="526" spans="1:65" s="15" customFormat="1">
      <c r="B526" s="176"/>
      <c r="D526" s="161" t="s">
        <v>178</v>
      </c>
      <c r="E526" s="177" t="s">
        <v>1</v>
      </c>
      <c r="F526" s="178" t="s">
        <v>186</v>
      </c>
      <c r="H526" s="179">
        <v>12</v>
      </c>
      <c r="I526" s="180"/>
      <c r="L526" s="176"/>
      <c r="M526" s="181"/>
      <c r="N526" s="182"/>
      <c r="O526" s="182"/>
      <c r="P526" s="182"/>
      <c r="Q526" s="182"/>
      <c r="R526" s="182"/>
      <c r="S526" s="182"/>
      <c r="T526" s="183"/>
      <c r="AT526" s="177" t="s">
        <v>178</v>
      </c>
      <c r="AU526" s="177" t="s">
        <v>176</v>
      </c>
      <c r="AV526" s="15" t="s">
        <v>175</v>
      </c>
      <c r="AW526" s="15" t="s">
        <v>33</v>
      </c>
      <c r="AX526" s="15" t="s">
        <v>86</v>
      </c>
      <c r="AY526" s="177" t="s">
        <v>169</v>
      </c>
    </row>
    <row r="527" spans="1:65" s="2" customFormat="1" ht="24.15" customHeight="1">
      <c r="A527" s="33"/>
      <c r="B527" s="145"/>
      <c r="C527" s="146" t="s">
        <v>610</v>
      </c>
      <c r="D527" s="146" t="s">
        <v>171</v>
      </c>
      <c r="E527" s="147" t="s">
        <v>611</v>
      </c>
      <c r="F527" s="148" t="s">
        <v>612</v>
      </c>
      <c r="G527" s="149" t="s">
        <v>369</v>
      </c>
      <c r="H527" s="150">
        <v>2</v>
      </c>
      <c r="I527" s="151"/>
      <c r="J527" s="150">
        <f>ROUND(I527*H527,3)</f>
        <v>0</v>
      </c>
      <c r="K527" s="152"/>
      <c r="L527" s="34"/>
      <c r="M527" s="153" t="s">
        <v>1</v>
      </c>
      <c r="N527" s="154" t="s">
        <v>44</v>
      </c>
      <c r="O527" s="59"/>
      <c r="P527" s="155">
        <f>O527*H527</f>
        <v>0</v>
      </c>
      <c r="Q527" s="155">
        <v>4.2909999999999997E-2</v>
      </c>
      <c r="R527" s="155">
        <f>Q527*H527</f>
        <v>8.5819999999999994E-2</v>
      </c>
      <c r="S527" s="155">
        <v>0</v>
      </c>
      <c r="T527" s="156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7" t="s">
        <v>175</v>
      </c>
      <c r="AT527" s="157" t="s">
        <v>171</v>
      </c>
      <c r="AU527" s="157" t="s">
        <v>176</v>
      </c>
      <c r="AY527" s="18" t="s">
        <v>169</v>
      </c>
      <c r="BE527" s="158">
        <f>IF(N527="základná",J527,0)</f>
        <v>0</v>
      </c>
      <c r="BF527" s="158">
        <f>IF(N527="znížená",J527,0)</f>
        <v>0</v>
      </c>
      <c r="BG527" s="158">
        <f>IF(N527="zákl. prenesená",J527,0)</f>
        <v>0</v>
      </c>
      <c r="BH527" s="158">
        <f>IF(N527="zníž. prenesená",J527,0)</f>
        <v>0</v>
      </c>
      <c r="BI527" s="158">
        <f>IF(N527="nulová",J527,0)</f>
        <v>0</v>
      </c>
      <c r="BJ527" s="18" t="s">
        <v>176</v>
      </c>
      <c r="BK527" s="159">
        <f>ROUND(I527*H527,3)</f>
        <v>0</v>
      </c>
      <c r="BL527" s="18" t="s">
        <v>175</v>
      </c>
      <c r="BM527" s="157" t="s">
        <v>613</v>
      </c>
    </row>
    <row r="528" spans="1:65" s="13" customFormat="1">
      <c r="B528" s="160"/>
      <c r="D528" s="161" t="s">
        <v>178</v>
      </c>
      <c r="E528" s="162" t="s">
        <v>1</v>
      </c>
      <c r="F528" s="163" t="s">
        <v>614</v>
      </c>
      <c r="H528" s="164">
        <v>2</v>
      </c>
      <c r="I528" s="165"/>
      <c r="L528" s="160"/>
      <c r="M528" s="166"/>
      <c r="N528" s="167"/>
      <c r="O528" s="167"/>
      <c r="P528" s="167"/>
      <c r="Q528" s="167"/>
      <c r="R528" s="167"/>
      <c r="S528" s="167"/>
      <c r="T528" s="168"/>
      <c r="AT528" s="162" t="s">
        <v>178</v>
      </c>
      <c r="AU528" s="162" t="s">
        <v>176</v>
      </c>
      <c r="AV528" s="13" t="s">
        <v>176</v>
      </c>
      <c r="AW528" s="13" t="s">
        <v>33</v>
      </c>
      <c r="AX528" s="13" t="s">
        <v>86</v>
      </c>
      <c r="AY528" s="162" t="s">
        <v>169</v>
      </c>
    </row>
    <row r="529" spans="1:65" s="2" customFormat="1" ht="24.15" customHeight="1">
      <c r="A529" s="33"/>
      <c r="B529" s="145"/>
      <c r="C529" s="146" t="s">
        <v>615</v>
      </c>
      <c r="D529" s="146" t="s">
        <v>171</v>
      </c>
      <c r="E529" s="147" t="s">
        <v>616</v>
      </c>
      <c r="F529" s="148" t="s">
        <v>617</v>
      </c>
      <c r="G529" s="149" t="s">
        <v>369</v>
      </c>
      <c r="H529" s="150">
        <v>4</v>
      </c>
      <c r="I529" s="151"/>
      <c r="J529" s="150">
        <f>ROUND(I529*H529,3)</f>
        <v>0</v>
      </c>
      <c r="K529" s="152"/>
      <c r="L529" s="34"/>
      <c r="M529" s="153" t="s">
        <v>1</v>
      </c>
      <c r="N529" s="154" t="s">
        <v>44</v>
      </c>
      <c r="O529" s="59"/>
      <c r="P529" s="155">
        <f>O529*H529</f>
        <v>0</v>
      </c>
      <c r="Q529" s="155">
        <v>4.7010000000000003E-2</v>
      </c>
      <c r="R529" s="155">
        <f>Q529*H529</f>
        <v>0.18804000000000001</v>
      </c>
      <c r="S529" s="155">
        <v>0</v>
      </c>
      <c r="T529" s="156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7" t="s">
        <v>175</v>
      </c>
      <c r="AT529" s="157" t="s">
        <v>171</v>
      </c>
      <c r="AU529" s="157" t="s">
        <v>176</v>
      </c>
      <c r="AY529" s="18" t="s">
        <v>169</v>
      </c>
      <c r="BE529" s="158">
        <f>IF(N529="základná",J529,0)</f>
        <v>0</v>
      </c>
      <c r="BF529" s="158">
        <f>IF(N529="znížená",J529,0)</f>
        <v>0</v>
      </c>
      <c r="BG529" s="158">
        <f>IF(N529="zákl. prenesená",J529,0)</f>
        <v>0</v>
      </c>
      <c r="BH529" s="158">
        <f>IF(N529="zníž. prenesená",J529,0)</f>
        <v>0</v>
      </c>
      <c r="BI529" s="158">
        <f>IF(N529="nulová",J529,0)</f>
        <v>0</v>
      </c>
      <c r="BJ529" s="18" t="s">
        <v>176</v>
      </c>
      <c r="BK529" s="159">
        <f>ROUND(I529*H529,3)</f>
        <v>0</v>
      </c>
      <c r="BL529" s="18" t="s">
        <v>175</v>
      </c>
      <c r="BM529" s="157" t="s">
        <v>618</v>
      </c>
    </row>
    <row r="530" spans="1:65" s="13" customFormat="1">
      <c r="B530" s="160"/>
      <c r="D530" s="161" t="s">
        <v>178</v>
      </c>
      <c r="E530" s="162" t="s">
        <v>1</v>
      </c>
      <c r="F530" s="163" t="s">
        <v>619</v>
      </c>
      <c r="H530" s="164">
        <v>2</v>
      </c>
      <c r="I530" s="165"/>
      <c r="L530" s="160"/>
      <c r="M530" s="166"/>
      <c r="N530" s="167"/>
      <c r="O530" s="167"/>
      <c r="P530" s="167"/>
      <c r="Q530" s="167"/>
      <c r="R530" s="167"/>
      <c r="S530" s="167"/>
      <c r="T530" s="168"/>
      <c r="AT530" s="162" t="s">
        <v>178</v>
      </c>
      <c r="AU530" s="162" t="s">
        <v>176</v>
      </c>
      <c r="AV530" s="13" t="s">
        <v>176</v>
      </c>
      <c r="AW530" s="13" t="s">
        <v>33</v>
      </c>
      <c r="AX530" s="13" t="s">
        <v>78</v>
      </c>
      <c r="AY530" s="162" t="s">
        <v>169</v>
      </c>
    </row>
    <row r="531" spans="1:65" s="13" customFormat="1">
      <c r="B531" s="160"/>
      <c r="D531" s="161" t="s">
        <v>178</v>
      </c>
      <c r="E531" s="162" t="s">
        <v>1</v>
      </c>
      <c r="F531" s="163" t="s">
        <v>620</v>
      </c>
      <c r="H531" s="164">
        <v>2</v>
      </c>
      <c r="I531" s="165"/>
      <c r="L531" s="160"/>
      <c r="M531" s="166"/>
      <c r="N531" s="167"/>
      <c r="O531" s="167"/>
      <c r="P531" s="167"/>
      <c r="Q531" s="167"/>
      <c r="R531" s="167"/>
      <c r="S531" s="167"/>
      <c r="T531" s="168"/>
      <c r="AT531" s="162" t="s">
        <v>178</v>
      </c>
      <c r="AU531" s="162" t="s">
        <v>176</v>
      </c>
      <c r="AV531" s="13" t="s">
        <v>176</v>
      </c>
      <c r="AW531" s="13" t="s">
        <v>33</v>
      </c>
      <c r="AX531" s="13" t="s">
        <v>78</v>
      </c>
      <c r="AY531" s="162" t="s">
        <v>169</v>
      </c>
    </row>
    <row r="532" spans="1:65" s="15" customFormat="1">
      <c r="B532" s="176"/>
      <c r="D532" s="161" t="s">
        <v>178</v>
      </c>
      <c r="E532" s="177" t="s">
        <v>1</v>
      </c>
      <c r="F532" s="178" t="s">
        <v>186</v>
      </c>
      <c r="H532" s="179">
        <v>4</v>
      </c>
      <c r="I532" s="180"/>
      <c r="L532" s="176"/>
      <c r="M532" s="181"/>
      <c r="N532" s="182"/>
      <c r="O532" s="182"/>
      <c r="P532" s="182"/>
      <c r="Q532" s="182"/>
      <c r="R532" s="182"/>
      <c r="S532" s="182"/>
      <c r="T532" s="183"/>
      <c r="AT532" s="177" t="s">
        <v>178</v>
      </c>
      <c r="AU532" s="177" t="s">
        <v>176</v>
      </c>
      <c r="AV532" s="15" t="s">
        <v>175</v>
      </c>
      <c r="AW532" s="15" t="s">
        <v>33</v>
      </c>
      <c r="AX532" s="15" t="s">
        <v>86</v>
      </c>
      <c r="AY532" s="177" t="s">
        <v>169</v>
      </c>
    </row>
    <row r="533" spans="1:65" s="2" customFormat="1" ht="24.15" customHeight="1">
      <c r="A533" s="33"/>
      <c r="B533" s="145"/>
      <c r="C533" s="146" t="s">
        <v>621</v>
      </c>
      <c r="D533" s="146" t="s">
        <v>171</v>
      </c>
      <c r="E533" s="147" t="s">
        <v>622</v>
      </c>
      <c r="F533" s="148" t="s">
        <v>623</v>
      </c>
      <c r="G533" s="149" t="s">
        <v>369</v>
      </c>
      <c r="H533" s="150">
        <v>2</v>
      </c>
      <c r="I533" s="151"/>
      <c r="J533" s="150">
        <f>ROUND(I533*H533,3)</f>
        <v>0</v>
      </c>
      <c r="K533" s="152"/>
      <c r="L533" s="34"/>
      <c r="M533" s="153" t="s">
        <v>1</v>
      </c>
      <c r="N533" s="154" t="s">
        <v>44</v>
      </c>
      <c r="O533" s="59"/>
      <c r="P533" s="155">
        <f>O533*H533</f>
        <v>0</v>
      </c>
      <c r="Q533" s="155">
        <v>2.4080000000000001E-2</v>
      </c>
      <c r="R533" s="155">
        <f>Q533*H533</f>
        <v>4.8160000000000001E-2</v>
      </c>
      <c r="S533" s="155">
        <v>0</v>
      </c>
      <c r="T533" s="156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57" t="s">
        <v>175</v>
      </c>
      <c r="AT533" s="157" t="s">
        <v>171</v>
      </c>
      <c r="AU533" s="157" t="s">
        <v>176</v>
      </c>
      <c r="AY533" s="18" t="s">
        <v>169</v>
      </c>
      <c r="BE533" s="158">
        <f>IF(N533="základná",J533,0)</f>
        <v>0</v>
      </c>
      <c r="BF533" s="158">
        <f>IF(N533="znížená",J533,0)</f>
        <v>0</v>
      </c>
      <c r="BG533" s="158">
        <f>IF(N533="zákl. prenesená",J533,0)</f>
        <v>0</v>
      </c>
      <c r="BH533" s="158">
        <f>IF(N533="zníž. prenesená",J533,0)</f>
        <v>0</v>
      </c>
      <c r="BI533" s="158">
        <f>IF(N533="nulová",J533,0)</f>
        <v>0</v>
      </c>
      <c r="BJ533" s="18" t="s">
        <v>176</v>
      </c>
      <c r="BK533" s="159">
        <f>ROUND(I533*H533,3)</f>
        <v>0</v>
      </c>
      <c r="BL533" s="18" t="s">
        <v>175</v>
      </c>
      <c r="BM533" s="157" t="s">
        <v>624</v>
      </c>
    </row>
    <row r="534" spans="1:65" s="13" customFormat="1">
      <c r="B534" s="160"/>
      <c r="D534" s="161" t="s">
        <v>178</v>
      </c>
      <c r="E534" s="162" t="s">
        <v>1</v>
      </c>
      <c r="F534" s="163" t="s">
        <v>625</v>
      </c>
      <c r="H534" s="164">
        <v>2</v>
      </c>
      <c r="I534" s="165"/>
      <c r="L534" s="160"/>
      <c r="M534" s="166"/>
      <c r="N534" s="167"/>
      <c r="O534" s="167"/>
      <c r="P534" s="167"/>
      <c r="Q534" s="167"/>
      <c r="R534" s="167"/>
      <c r="S534" s="167"/>
      <c r="T534" s="168"/>
      <c r="AT534" s="162" t="s">
        <v>178</v>
      </c>
      <c r="AU534" s="162" t="s">
        <v>176</v>
      </c>
      <c r="AV534" s="13" t="s">
        <v>176</v>
      </c>
      <c r="AW534" s="13" t="s">
        <v>33</v>
      </c>
      <c r="AX534" s="13" t="s">
        <v>86</v>
      </c>
      <c r="AY534" s="162" t="s">
        <v>169</v>
      </c>
    </row>
    <row r="535" spans="1:65" s="2" customFormat="1" ht="24.15" customHeight="1">
      <c r="A535" s="33"/>
      <c r="B535" s="145"/>
      <c r="C535" s="146" t="s">
        <v>626</v>
      </c>
      <c r="D535" s="146" t="s">
        <v>171</v>
      </c>
      <c r="E535" s="147" t="s">
        <v>627</v>
      </c>
      <c r="F535" s="148" t="s">
        <v>628</v>
      </c>
      <c r="G535" s="149" t="s">
        <v>369</v>
      </c>
      <c r="H535" s="150">
        <v>4</v>
      </c>
      <c r="I535" s="151"/>
      <c r="J535" s="150">
        <f>ROUND(I535*H535,3)</f>
        <v>0</v>
      </c>
      <c r="K535" s="152"/>
      <c r="L535" s="34"/>
      <c r="M535" s="153" t="s">
        <v>1</v>
      </c>
      <c r="N535" s="154" t="s">
        <v>44</v>
      </c>
      <c r="O535" s="59"/>
      <c r="P535" s="155">
        <f>O535*H535</f>
        <v>0</v>
      </c>
      <c r="Q535" s="155">
        <v>2.819E-2</v>
      </c>
      <c r="R535" s="155">
        <f>Q535*H535</f>
        <v>0.11276</v>
      </c>
      <c r="S535" s="155">
        <v>0</v>
      </c>
      <c r="T535" s="156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7" t="s">
        <v>175</v>
      </c>
      <c r="AT535" s="157" t="s">
        <v>171</v>
      </c>
      <c r="AU535" s="157" t="s">
        <v>176</v>
      </c>
      <c r="AY535" s="18" t="s">
        <v>169</v>
      </c>
      <c r="BE535" s="158">
        <f>IF(N535="základná",J535,0)</f>
        <v>0</v>
      </c>
      <c r="BF535" s="158">
        <f>IF(N535="znížená",J535,0)</f>
        <v>0</v>
      </c>
      <c r="BG535" s="158">
        <f>IF(N535="zákl. prenesená",J535,0)</f>
        <v>0</v>
      </c>
      <c r="BH535" s="158">
        <f>IF(N535="zníž. prenesená",J535,0)</f>
        <v>0</v>
      </c>
      <c r="BI535" s="158">
        <f>IF(N535="nulová",J535,0)</f>
        <v>0</v>
      </c>
      <c r="BJ535" s="18" t="s">
        <v>176</v>
      </c>
      <c r="BK535" s="159">
        <f>ROUND(I535*H535,3)</f>
        <v>0</v>
      </c>
      <c r="BL535" s="18" t="s">
        <v>175</v>
      </c>
      <c r="BM535" s="157" t="s">
        <v>629</v>
      </c>
    </row>
    <row r="536" spans="1:65" s="13" customFormat="1">
      <c r="B536" s="160"/>
      <c r="D536" s="161" t="s">
        <v>178</v>
      </c>
      <c r="E536" s="162" t="s">
        <v>1</v>
      </c>
      <c r="F536" s="163" t="s">
        <v>630</v>
      </c>
      <c r="H536" s="164">
        <v>2</v>
      </c>
      <c r="I536" s="165"/>
      <c r="L536" s="160"/>
      <c r="M536" s="166"/>
      <c r="N536" s="167"/>
      <c r="O536" s="167"/>
      <c r="P536" s="167"/>
      <c r="Q536" s="167"/>
      <c r="R536" s="167"/>
      <c r="S536" s="167"/>
      <c r="T536" s="168"/>
      <c r="AT536" s="162" t="s">
        <v>178</v>
      </c>
      <c r="AU536" s="162" t="s">
        <v>176</v>
      </c>
      <c r="AV536" s="13" t="s">
        <v>176</v>
      </c>
      <c r="AW536" s="13" t="s">
        <v>33</v>
      </c>
      <c r="AX536" s="13" t="s">
        <v>78</v>
      </c>
      <c r="AY536" s="162" t="s">
        <v>169</v>
      </c>
    </row>
    <row r="537" spans="1:65" s="13" customFormat="1">
      <c r="B537" s="160"/>
      <c r="D537" s="161" t="s">
        <v>178</v>
      </c>
      <c r="E537" s="162" t="s">
        <v>1</v>
      </c>
      <c r="F537" s="163" t="s">
        <v>631</v>
      </c>
      <c r="H537" s="164">
        <v>2</v>
      </c>
      <c r="I537" s="165"/>
      <c r="L537" s="160"/>
      <c r="M537" s="166"/>
      <c r="N537" s="167"/>
      <c r="O537" s="167"/>
      <c r="P537" s="167"/>
      <c r="Q537" s="167"/>
      <c r="R537" s="167"/>
      <c r="S537" s="167"/>
      <c r="T537" s="168"/>
      <c r="AT537" s="162" t="s">
        <v>178</v>
      </c>
      <c r="AU537" s="162" t="s">
        <v>176</v>
      </c>
      <c r="AV537" s="13" t="s">
        <v>176</v>
      </c>
      <c r="AW537" s="13" t="s">
        <v>33</v>
      </c>
      <c r="AX537" s="13" t="s">
        <v>78</v>
      </c>
      <c r="AY537" s="162" t="s">
        <v>169</v>
      </c>
    </row>
    <row r="538" spans="1:65" s="15" customFormat="1">
      <c r="B538" s="176"/>
      <c r="D538" s="161" t="s">
        <v>178</v>
      </c>
      <c r="E538" s="177" t="s">
        <v>1</v>
      </c>
      <c r="F538" s="178" t="s">
        <v>186</v>
      </c>
      <c r="H538" s="179">
        <v>4</v>
      </c>
      <c r="I538" s="180"/>
      <c r="L538" s="176"/>
      <c r="M538" s="181"/>
      <c r="N538" s="182"/>
      <c r="O538" s="182"/>
      <c r="P538" s="182"/>
      <c r="Q538" s="182"/>
      <c r="R538" s="182"/>
      <c r="S538" s="182"/>
      <c r="T538" s="183"/>
      <c r="AT538" s="177" t="s">
        <v>178</v>
      </c>
      <c r="AU538" s="177" t="s">
        <v>176</v>
      </c>
      <c r="AV538" s="15" t="s">
        <v>175</v>
      </c>
      <c r="AW538" s="15" t="s">
        <v>33</v>
      </c>
      <c r="AX538" s="15" t="s">
        <v>86</v>
      </c>
      <c r="AY538" s="177" t="s">
        <v>169</v>
      </c>
    </row>
    <row r="539" spans="1:65" s="2" customFormat="1" ht="14.4" customHeight="1">
      <c r="A539" s="33"/>
      <c r="B539" s="145"/>
      <c r="C539" s="146" t="s">
        <v>632</v>
      </c>
      <c r="D539" s="146" t="s">
        <v>171</v>
      </c>
      <c r="E539" s="147" t="s">
        <v>633</v>
      </c>
      <c r="F539" s="148" t="s">
        <v>634</v>
      </c>
      <c r="G539" s="149" t="s">
        <v>181</v>
      </c>
      <c r="H539" s="150">
        <v>1.9</v>
      </c>
      <c r="I539" s="151"/>
      <c r="J539" s="150">
        <f>ROUND(I539*H539,3)</f>
        <v>0</v>
      </c>
      <c r="K539" s="152"/>
      <c r="L539" s="34"/>
      <c r="M539" s="153" t="s">
        <v>1</v>
      </c>
      <c r="N539" s="154" t="s">
        <v>44</v>
      </c>
      <c r="O539" s="59"/>
      <c r="P539" s="155">
        <f>O539*H539</f>
        <v>0</v>
      </c>
      <c r="Q539" s="155">
        <v>2.21191</v>
      </c>
      <c r="R539" s="155">
        <f>Q539*H539</f>
        <v>4.2026289999999999</v>
      </c>
      <c r="S539" s="155">
        <v>0</v>
      </c>
      <c r="T539" s="156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57" t="s">
        <v>175</v>
      </c>
      <c r="AT539" s="157" t="s">
        <v>171</v>
      </c>
      <c r="AU539" s="157" t="s">
        <v>176</v>
      </c>
      <c r="AY539" s="18" t="s">
        <v>169</v>
      </c>
      <c r="BE539" s="158">
        <f>IF(N539="základná",J539,0)</f>
        <v>0</v>
      </c>
      <c r="BF539" s="158">
        <f>IF(N539="znížená",J539,0)</f>
        <v>0</v>
      </c>
      <c r="BG539" s="158">
        <f>IF(N539="zákl. prenesená",J539,0)</f>
        <v>0</v>
      </c>
      <c r="BH539" s="158">
        <f>IF(N539="zníž. prenesená",J539,0)</f>
        <v>0</v>
      </c>
      <c r="BI539" s="158">
        <f>IF(N539="nulová",J539,0)</f>
        <v>0</v>
      </c>
      <c r="BJ539" s="18" t="s">
        <v>176</v>
      </c>
      <c r="BK539" s="159">
        <f>ROUND(I539*H539,3)</f>
        <v>0</v>
      </c>
      <c r="BL539" s="18" t="s">
        <v>175</v>
      </c>
      <c r="BM539" s="157" t="s">
        <v>635</v>
      </c>
    </row>
    <row r="540" spans="1:65" s="14" customFormat="1">
      <c r="B540" s="169"/>
      <c r="D540" s="161" t="s">
        <v>178</v>
      </c>
      <c r="E540" s="170" t="s">
        <v>1</v>
      </c>
      <c r="F540" s="171" t="s">
        <v>636</v>
      </c>
      <c r="H540" s="170" t="s">
        <v>1</v>
      </c>
      <c r="I540" s="172"/>
      <c r="L540" s="169"/>
      <c r="M540" s="173"/>
      <c r="N540" s="174"/>
      <c r="O540" s="174"/>
      <c r="P540" s="174"/>
      <c r="Q540" s="174"/>
      <c r="R540" s="174"/>
      <c r="S540" s="174"/>
      <c r="T540" s="175"/>
      <c r="AT540" s="170" t="s">
        <v>178</v>
      </c>
      <c r="AU540" s="170" t="s">
        <v>176</v>
      </c>
      <c r="AV540" s="14" t="s">
        <v>86</v>
      </c>
      <c r="AW540" s="14" t="s">
        <v>33</v>
      </c>
      <c r="AX540" s="14" t="s">
        <v>78</v>
      </c>
      <c r="AY540" s="170" t="s">
        <v>169</v>
      </c>
    </row>
    <row r="541" spans="1:65" s="14" customFormat="1">
      <c r="B541" s="169"/>
      <c r="D541" s="161" t="s">
        <v>178</v>
      </c>
      <c r="E541" s="170" t="s">
        <v>1</v>
      </c>
      <c r="F541" s="171" t="s">
        <v>637</v>
      </c>
      <c r="H541" s="170" t="s">
        <v>1</v>
      </c>
      <c r="I541" s="172"/>
      <c r="L541" s="169"/>
      <c r="M541" s="173"/>
      <c r="N541" s="174"/>
      <c r="O541" s="174"/>
      <c r="P541" s="174"/>
      <c r="Q541" s="174"/>
      <c r="R541" s="174"/>
      <c r="S541" s="174"/>
      <c r="T541" s="175"/>
      <c r="AT541" s="170" t="s">
        <v>178</v>
      </c>
      <c r="AU541" s="170" t="s">
        <v>176</v>
      </c>
      <c r="AV541" s="14" t="s">
        <v>86</v>
      </c>
      <c r="AW541" s="14" t="s">
        <v>33</v>
      </c>
      <c r="AX541" s="14" t="s">
        <v>78</v>
      </c>
      <c r="AY541" s="170" t="s">
        <v>169</v>
      </c>
    </row>
    <row r="542" spans="1:65" s="13" customFormat="1">
      <c r="B542" s="160"/>
      <c r="D542" s="161" t="s">
        <v>178</v>
      </c>
      <c r="E542" s="162" t="s">
        <v>1</v>
      </c>
      <c r="F542" s="163" t="s">
        <v>638</v>
      </c>
      <c r="H542" s="164">
        <v>0.252</v>
      </c>
      <c r="I542" s="165"/>
      <c r="L542" s="160"/>
      <c r="M542" s="166"/>
      <c r="N542" s="167"/>
      <c r="O542" s="167"/>
      <c r="P542" s="167"/>
      <c r="Q542" s="167"/>
      <c r="R542" s="167"/>
      <c r="S542" s="167"/>
      <c r="T542" s="168"/>
      <c r="AT542" s="162" t="s">
        <v>178</v>
      </c>
      <c r="AU542" s="162" t="s">
        <v>176</v>
      </c>
      <c r="AV542" s="13" t="s">
        <v>176</v>
      </c>
      <c r="AW542" s="13" t="s">
        <v>33</v>
      </c>
      <c r="AX542" s="13" t="s">
        <v>78</v>
      </c>
      <c r="AY542" s="162" t="s">
        <v>169</v>
      </c>
    </row>
    <row r="543" spans="1:65" s="13" customFormat="1">
      <c r="B543" s="160"/>
      <c r="D543" s="161" t="s">
        <v>178</v>
      </c>
      <c r="E543" s="162" t="s">
        <v>1</v>
      </c>
      <c r="F543" s="163" t="s">
        <v>639</v>
      </c>
      <c r="H543" s="164">
        <v>0.19800000000000001</v>
      </c>
      <c r="I543" s="165"/>
      <c r="L543" s="160"/>
      <c r="M543" s="166"/>
      <c r="N543" s="167"/>
      <c r="O543" s="167"/>
      <c r="P543" s="167"/>
      <c r="Q543" s="167"/>
      <c r="R543" s="167"/>
      <c r="S543" s="167"/>
      <c r="T543" s="168"/>
      <c r="AT543" s="162" t="s">
        <v>178</v>
      </c>
      <c r="AU543" s="162" t="s">
        <v>176</v>
      </c>
      <c r="AV543" s="13" t="s">
        <v>176</v>
      </c>
      <c r="AW543" s="13" t="s">
        <v>33</v>
      </c>
      <c r="AX543" s="13" t="s">
        <v>78</v>
      </c>
      <c r="AY543" s="162" t="s">
        <v>169</v>
      </c>
    </row>
    <row r="544" spans="1:65" s="14" customFormat="1">
      <c r="B544" s="169"/>
      <c r="D544" s="161" t="s">
        <v>178</v>
      </c>
      <c r="E544" s="170" t="s">
        <v>1</v>
      </c>
      <c r="F544" s="171" t="s">
        <v>640</v>
      </c>
      <c r="H544" s="170" t="s">
        <v>1</v>
      </c>
      <c r="I544" s="172"/>
      <c r="L544" s="169"/>
      <c r="M544" s="173"/>
      <c r="N544" s="174"/>
      <c r="O544" s="174"/>
      <c r="P544" s="174"/>
      <c r="Q544" s="174"/>
      <c r="R544" s="174"/>
      <c r="S544" s="174"/>
      <c r="T544" s="175"/>
      <c r="AT544" s="170" t="s">
        <v>178</v>
      </c>
      <c r="AU544" s="170" t="s">
        <v>176</v>
      </c>
      <c r="AV544" s="14" t="s">
        <v>86</v>
      </c>
      <c r="AW544" s="14" t="s">
        <v>33</v>
      </c>
      <c r="AX544" s="14" t="s">
        <v>78</v>
      </c>
      <c r="AY544" s="170" t="s">
        <v>169</v>
      </c>
    </row>
    <row r="545" spans="1:65" s="13" customFormat="1">
      <c r="B545" s="160"/>
      <c r="D545" s="161" t="s">
        <v>178</v>
      </c>
      <c r="E545" s="162" t="s">
        <v>1</v>
      </c>
      <c r="F545" s="163" t="s">
        <v>641</v>
      </c>
      <c r="H545" s="164">
        <v>0.105</v>
      </c>
      <c r="I545" s="165"/>
      <c r="L545" s="160"/>
      <c r="M545" s="166"/>
      <c r="N545" s="167"/>
      <c r="O545" s="167"/>
      <c r="P545" s="167"/>
      <c r="Q545" s="167"/>
      <c r="R545" s="167"/>
      <c r="S545" s="167"/>
      <c r="T545" s="168"/>
      <c r="AT545" s="162" t="s">
        <v>178</v>
      </c>
      <c r="AU545" s="162" t="s">
        <v>176</v>
      </c>
      <c r="AV545" s="13" t="s">
        <v>176</v>
      </c>
      <c r="AW545" s="13" t="s">
        <v>33</v>
      </c>
      <c r="AX545" s="13" t="s">
        <v>78</v>
      </c>
      <c r="AY545" s="162" t="s">
        <v>169</v>
      </c>
    </row>
    <row r="546" spans="1:65" s="13" customFormat="1">
      <c r="B546" s="160"/>
      <c r="D546" s="161" t="s">
        <v>178</v>
      </c>
      <c r="E546" s="162" t="s">
        <v>1</v>
      </c>
      <c r="F546" s="163" t="s">
        <v>642</v>
      </c>
      <c r="H546" s="164">
        <v>0.14199999999999999</v>
      </c>
      <c r="I546" s="165"/>
      <c r="L546" s="160"/>
      <c r="M546" s="166"/>
      <c r="N546" s="167"/>
      <c r="O546" s="167"/>
      <c r="P546" s="167"/>
      <c r="Q546" s="167"/>
      <c r="R546" s="167"/>
      <c r="S546" s="167"/>
      <c r="T546" s="168"/>
      <c r="AT546" s="162" t="s">
        <v>178</v>
      </c>
      <c r="AU546" s="162" t="s">
        <v>176</v>
      </c>
      <c r="AV546" s="13" t="s">
        <v>176</v>
      </c>
      <c r="AW546" s="13" t="s">
        <v>33</v>
      </c>
      <c r="AX546" s="13" t="s">
        <v>78</v>
      </c>
      <c r="AY546" s="162" t="s">
        <v>169</v>
      </c>
    </row>
    <row r="547" spans="1:65" s="16" customFormat="1">
      <c r="B547" s="184"/>
      <c r="D547" s="161" t="s">
        <v>178</v>
      </c>
      <c r="E547" s="185" t="s">
        <v>1</v>
      </c>
      <c r="F547" s="186" t="s">
        <v>201</v>
      </c>
      <c r="H547" s="187">
        <v>0.69700000000000006</v>
      </c>
      <c r="I547" s="188"/>
      <c r="L547" s="184"/>
      <c r="M547" s="189"/>
      <c r="N547" s="190"/>
      <c r="O547" s="190"/>
      <c r="P547" s="190"/>
      <c r="Q547" s="190"/>
      <c r="R547" s="190"/>
      <c r="S547" s="190"/>
      <c r="T547" s="191"/>
      <c r="AT547" s="185" t="s">
        <v>178</v>
      </c>
      <c r="AU547" s="185" t="s">
        <v>176</v>
      </c>
      <c r="AV547" s="16" t="s">
        <v>187</v>
      </c>
      <c r="AW547" s="16" t="s">
        <v>33</v>
      </c>
      <c r="AX547" s="16" t="s">
        <v>78</v>
      </c>
      <c r="AY547" s="185" t="s">
        <v>169</v>
      </c>
    </row>
    <row r="548" spans="1:65" s="14" customFormat="1">
      <c r="B548" s="169"/>
      <c r="D548" s="161" t="s">
        <v>178</v>
      </c>
      <c r="E548" s="170" t="s">
        <v>1</v>
      </c>
      <c r="F548" s="171" t="s">
        <v>643</v>
      </c>
      <c r="H548" s="170" t="s">
        <v>1</v>
      </c>
      <c r="I548" s="172"/>
      <c r="L548" s="169"/>
      <c r="M548" s="173"/>
      <c r="N548" s="174"/>
      <c r="O548" s="174"/>
      <c r="P548" s="174"/>
      <c r="Q548" s="174"/>
      <c r="R548" s="174"/>
      <c r="S548" s="174"/>
      <c r="T548" s="175"/>
      <c r="AT548" s="170" t="s">
        <v>178</v>
      </c>
      <c r="AU548" s="170" t="s">
        <v>176</v>
      </c>
      <c r="AV548" s="14" t="s">
        <v>86</v>
      </c>
      <c r="AW548" s="14" t="s">
        <v>33</v>
      </c>
      <c r="AX548" s="14" t="s">
        <v>78</v>
      </c>
      <c r="AY548" s="170" t="s">
        <v>169</v>
      </c>
    </row>
    <row r="549" spans="1:65" s="14" customFormat="1">
      <c r="B549" s="169"/>
      <c r="D549" s="161" t="s">
        <v>178</v>
      </c>
      <c r="E549" s="170" t="s">
        <v>1</v>
      </c>
      <c r="F549" s="171" t="s">
        <v>644</v>
      </c>
      <c r="H549" s="170" t="s">
        <v>1</v>
      </c>
      <c r="I549" s="172"/>
      <c r="L549" s="169"/>
      <c r="M549" s="173"/>
      <c r="N549" s="174"/>
      <c r="O549" s="174"/>
      <c r="P549" s="174"/>
      <c r="Q549" s="174"/>
      <c r="R549" s="174"/>
      <c r="S549" s="174"/>
      <c r="T549" s="175"/>
      <c r="AT549" s="170" t="s">
        <v>178</v>
      </c>
      <c r="AU549" s="170" t="s">
        <v>176</v>
      </c>
      <c r="AV549" s="14" t="s">
        <v>86</v>
      </c>
      <c r="AW549" s="14" t="s">
        <v>33</v>
      </c>
      <c r="AX549" s="14" t="s">
        <v>78</v>
      </c>
      <c r="AY549" s="170" t="s">
        <v>169</v>
      </c>
    </row>
    <row r="550" spans="1:65" s="13" customFormat="1">
      <c r="B550" s="160"/>
      <c r="D550" s="161" t="s">
        <v>178</v>
      </c>
      <c r="E550" s="162" t="s">
        <v>1</v>
      </c>
      <c r="F550" s="163" t="s">
        <v>645</v>
      </c>
      <c r="H550" s="164">
        <v>0.245</v>
      </c>
      <c r="I550" s="165"/>
      <c r="L550" s="160"/>
      <c r="M550" s="166"/>
      <c r="N550" s="167"/>
      <c r="O550" s="167"/>
      <c r="P550" s="167"/>
      <c r="Q550" s="167"/>
      <c r="R550" s="167"/>
      <c r="S550" s="167"/>
      <c r="T550" s="168"/>
      <c r="AT550" s="162" t="s">
        <v>178</v>
      </c>
      <c r="AU550" s="162" t="s">
        <v>176</v>
      </c>
      <c r="AV550" s="13" t="s">
        <v>176</v>
      </c>
      <c r="AW550" s="13" t="s">
        <v>33</v>
      </c>
      <c r="AX550" s="13" t="s">
        <v>78</v>
      </c>
      <c r="AY550" s="162" t="s">
        <v>169</v>
      </c>
    </row>
    <row r="551" spans="1:65" s="13" customFormat="1">
      <c r="B551" s="160"/>
      <c r="D551" s="161" t="s">
        <v>178</v>
      </c>
      <c r="E551" s="162" t="s">
        <v>1</v>
      </c>
      <c r="F551" s="163" t="s">
        <v>646</v>
      </c>
      <c r="H551" s="164">
        <v>0.14299999999999999</v>
      </c>
      <c r="I551" s="165"/>
      <c r="L551" s="160"/>
      <c r="M551" s="166"/>
      <c r="N551" s="167"/>
      <c r="O551" s="167"/>
      <c r="P551" s="167"/>
      <c r="Q551" s="167"/>
      <c r="R551" s="167"/>
      <c r="S551" s="167"/>
      <c r="T551" s="168"/>
      <c r="AT551" s="162" t="s">
        <v>178</v>
      </c>
      <c r="AU551" s="162" t="s">
        <v>176</v>
      </c>
      <c r="AV551" s="13" t="s">
        <v>176</v>
      </c>
      <c r="AW551" s="13" t="s">
        <v>33</v>
      </c>
      <c r="AX551" s="13" t="s">
        <v>78</v>
      </c>
      <c r="AY551" s="162" t="s">
        <v>169</v>
      </c>
    </row>
    <row r="552" spans="1:65" s="14" customFormat="1">
      <c r="B552" s="169"/>
      <c r="D552" s="161" t="s">
        <v>178</v>
      </c>
      <c r="E552" s="170" t="s">
        <v>1</v>
      </c>
      <c r="F552" s="171" t="s">
        <v>647</v>
      </c>
      <c r="H552" s="170" t="s">
        <v>1</v>
      </c>
      <c r="I552" s="172"/>
      <c r="L552" s="169"/>
      <c r="M552" s="173"/>
      <c r="N552" s="174"/>
      <c r="O552" s="174"/>
      <c r="P552" s="174"/>
      <c r="Q552" s="174"/>
      <c r="R552" s="174"/>
      <c r="S552" s="174"/>
      <c r="T552" s="175"/>
      <c r="AT552" s="170" t="s">
        <v>178</v>
      </c>
      <c r="AU552" s="170" t="s">
        <v>176</v>
      </c>
      <c r="AV552" s="14" t="s">
        <v>86</v>
      </c>
      <c r="AW552" s="14" t="s">
        <v>33</v>
      </c>
      <c r="AX552" s="14" t="s">
        <v>78</v>
      </c>
      <c r="AY552" s="170" t="s">
        <v>169</v>
      </c>
    </row>
    <row r="553" spans="1:65" s="13" customFormat="1">
      <c r="B553" s="160"/>
      <c r="D553" s="161" t="s">
        <v>178</v>
      </c>
      <c r="E553" s="162" t="s">
        <v>1</v>
      </c>
      <c r="F553" s="163" t="s">
        <v>648</v>
      </c>
      <c r="H553" s="164">
        <v>0.25600000000000001</v>
      </c>
      <c r="I553" s="165"/>
      <c r="L553" s="160"/>
      <c r="M553" s="166"/>
      <c r="N553" s="167"/>
      <c r="O553" s="167"/>
      <c r="P553" s="167"/>
      <c r="Q553" s="167"/>
      <c r="R553" s="167"/>
      <c r="S553" s="167"/>
      <c r="T553" s="168"/>
      <c r="AT553" s="162" t="s">
        <v>178</v>
      </c>
      <c r="AU553" s="162" t="s">
        <v>176</v>
      </c>
      <c r="AV553" s="13" t="s">
        <v>176</v>
      </c>
      <c r="AW553" s="13" t="s">
        <v>33</v>
      </c>
      <c r="AX553" s="13" t="s">
        <v>78</v>
      </c>
      <c r="AY553" s="162" t="s">
        <v>169</v>
      </c>
    </row>
    <row r="554" spans="1:65" s="13" customFormat="1">
      <c r="B554" s="160"/>
      <c r="D554" s="161" t="s">
        <v>178</v>
      </c>
      <c r="E554" s="162" t="s">
        <v>1</v>
      </c>
      <c r="F554" s="163" t="s">
        <v>649</v>
      </c>
      <c r="H554" s="164">
        <v>0.14899999999999999</v>
      </c>
      <c r="I554" s="165"/>
      <c r="L554" s="160"/>
      <c r="M554" s="166"/>
      <c r="N554" s="167"/>
      <c r="O554" s="167"/>
      <c r="P554" s="167"/>
      <c r="Q554" s="167"/>
      <c r="R554" s="167"/>
      <c r="S554" s="167"/>
      <c r="T554" s="168"/>
      <c r="AT554" s="162" t="s">
        <v>178</v>
      </c>
      <c r="AU554" s="162" t="s">
        <v>176</v>
      </c>
      <c r="AV554" s="13" t="s">
        <v>176</v>
      </c>
      <c r="AW554" s="13" t="s">
        <v>33</v>
      </c>
      <c r="AX554" s="13" t="s">
        <v>78</v>
      </c>
      <c r="AY554" s="162" t="s">
        <v>169</v>
      </c>
    </row>
    <row r="555" spans="1:65" s="14" customFormat="1">
      <c r="B555" s="169"/>
      <c r="D555" s="161" t="s">
        <v>178</v>
      </c>
      <c r="E555" s="170" t="s">
        <v>1</v>
      </c>
      <c r="F555" s="171" t="s">
        <v>650</v>
      </c>
      <c r="H555" s="170" t="s">
        <v>1</v>
      </c>
      <c r="I555" s="172"/>
      <c r="L555" s="169"/>
      <c r="M555" s="173"/>
      <c r="N555" s="174"/>
      <c r="O555" s="174"/>
      <c r="P555" s="174"/>
      <c r="Q555" s="174"/>
      <c r="R555" s="174"/>
      <c r="S555" s="174"/>
      <c r="T555" s="175"/>
      <c r="AT555" s="170" t="s">
        <v>178</v>
      </c>
      <c r="AU555" s="170" t="s">
        <v>176</v>
      </c>
      <c r="AV555" s="14" t="s">
        <v>86</v>
      </c>
      <c r="AW555" s="14" t="s">
        <v>33</v>
      </c>
      <c r="AX555" s="14" t="s">
        <v>78</v>
      </c>
      <c r="AY555" s="170" t="s">
        <v>169</v>
      </c>
    </row>
    <row r="556" spans="1:65" s="13" customFormat="1">
      <c r="B556" s="160"/>
      <c r="D556" s="161" t="s">
        <v>178</v>
      </c>
      <c r="E556" s="162" t="s">
        <v>1</v>
      </c>
      <c r="F556" s="163" t="s">
        <v>651</v>
      </c>
      <c r="H556" s="164">
        <v>0.25900000000000001</v>
      </c>
      <c r="I556" s="165"/>
      <c r="L556" s="160"/>
      <c r="M556" s="166"/>
      <c r="N556" s="167"/>
      <c r="O556" s="167"/>
      <c r="P556" s="167"/>
      <c r="Q556" s="167"/>
      <c r="R556" s="167"/>
      <c r="S556" s="167"/>
      <c r="T556" s="168"/>
      <c r="AT556" s="162" t="s">
        <v>178</v>
      </c>
      <c r="AU556" s="162" t="s">
        <v>176</v>
      </c>
      <c r="AV556" s="13" t="s">
        <v>176</v>
      </c>
      <c r="AW556" s="13" t="s">
        <v>33</v>
      </c>
      <c r="AX556" s="13" t="s">
        <v>78</v>
      </c>
      <c r="AY556" s="162" t="s">
        <v>169</v>
      </c>
    </row>
    <row r="557" spans="1:65" s="13" customFormat="1">
      <c r="B557" s="160"/>
      <c r="D557" s="161" t="s">
        <v>178</v>
      </c>
      <c r="E557" s="162" t="s">
        <v>1</v>
      </c>
      <c r="F557" s="163" t="s">
        <v>652</v>
      </c>
      <c r="H557" s="164">
        <v>0.151</v>
      </c>
      <c r="I557" s="165"/>
      <c r="L557" s="160"/>
      <c r="M557" s="166"/>
      <c r="N557" s="167"/>
      <c r="O557" s="167"/>
      <c r="P557" s="167"/>
      <c r="Q557" s="167"/>
      <c r="R557" s="167"/>
      <c r="S557" s="167"/>
      <c r="T557" s="168"/>
      <c r="AT557" s="162" t="s">
        <v>178</v>
      </c>
      <c r="AU557" s="162" t="s">
        <v>176</v>
      </c>
      <c r="AV557" s="13" t="s">
        <v>176</v>
      </c>
      <c r="AW557" s="13" t="s">
        <v>33</v>
      </c>
      <c r="AX557" s="13" t="s">
        <v>78</v>
      </c>
      <c r="AY557" s="162" t="s">
        <v>169</v>
      </c>
    </row>
    <row r="558" spans="1:65" s="16" customFormat="1">
      <c r="B558" s="184"/>
      <c r="D558" s="161" t="s">
        <v>178</v>
      </c>
      <c r="E558" s="185" t="s">
        <v>1</v>
      </c>
      <c r="F558" s="186" t="s">
        <v>201</v>
      </c>
      <c r="H558" s="187">
        <v>1.2030000000000001</v>
      </c>
      <c r="I558" s="188"/>
      <c r="L558" s="184"/>
      <c r="M558" s="189"/>
      <c r="N558" s="190"/>
      <c r="O558" s="190"/>
      <c r="P558" s="190"/>
      <c r="Q558" s="190"/>
      <c r="R558" s="190"/>
      <c r="S558" s="190"/>
      <c r="T558" s="191"/>
      <c r="AT558" s="185" t="s">
        <v>178</v>
      </c>
      <c r="AU558" s="185" t="s">
        <v>176</v>
      </c>
      <c r="AV558" s="16" t="s">
        <v>187</v>
      </c>
      <c r="AW558" s="16" t="s">
        <v>33</v>
      </c>
      <c r="AX558" s="16" t="s">
        <v>78</v>
      </c>
      <c r="AY558" s="185" t="s">
        <v>169</v>
      </c>
    </row>
    <row r="559" spans="1:65" s="15" customFormat="1">
      <c r="B559" s="176"/>
      <c r="D559" s="161" t="s">
        <v>178</v>
      </c>
      <c r="E559" s="177" t="s">
        <v>1</v>
      </c>
      <c r="F559" s="178" t="s">
        <v>186</v>
      </c>
      <c r="H559" s="179">
        <v>1.9000000000000001</v>
      </c>
      <c r="I559" s="180"/>
      <c r="L559" s="176"/>
      <c r="M559" s="181"/>
      <c r="N559" s="182"/>
      <c r="O559" s="182"/>
      <c r="P559" s="182"/>
      <c r="Q559" s="182"/>
      <c r="R559" s="182"/>
      <c r="S559" s="182"/>
      <c r="T559" s="183"/>
      <c r="AT559" s="177" t="s">
        <v>178</v>
      </c>
      <c r="AU559" s="177" t="s">
        <v>176</v>
      </c>
      <c r="AV559" s="15" t="s">
        <v>175</v>
      </c>
      <c r="AW559" s="15" t="s">
        <v>33</v>
      </c>
      <c r="AX559" s="15" t="s">
        <v>86</v>
      </c>
      <c r="AY559" s="177" t="s">
        <v>169</v>
      </c>
    </row>
    <row r="560" spans="1:65" s="2" customFormat="1" ht="24.15" customHeight="1">
      <c r="A560" s="33"/>
      <c r="B560" s="145"/>
      <c r="C560" s="146" t="s">
        <v>653</v>
      </c>
      <c r="D560" s="146" t="s">
        <v>171</v>
      </c>
      <c r="E560" s="147" t="s">
        <v>654</v>
      </c>
      <c r="F560" s="148" t="s">
        <v>655</v>
      </c>
      <c r="G560" s="149" t="s">
        <v>328</v>
      </c>
      <c r="H560" s="150">
        <v>15.285</v>
      </c>
      <c r="I560" s="151"/>
      <c r="J560" s="150">
        <f>ROUND(I560*H560,3)</f>
        <v>0</v>
      </c>
      <c r="K560" s="152"/>
      <c r="L560" s="34"/>
      <c r="M560" s="153" t="s">
        <v>1</v>
      </c>
      <c r="N560" s="154" t="s">
        <v>44</v>
      </c>
      <c r="O560" s="59"/>
      <c r="P560" s="155">
        <f>O560*H560</f>
        <v>0</v>
      </c>
      <c r="Q560" s="155">
        <v>7.2500000000000004E-3</v>
      </c>
      <c r="R560" s="155">
        <f>Q560*H560</f>
        <v>0.11081625000000001</v>
      </c>
      <c r="S560" s="155">
        <v>0</v>
      </c>
      <c r="T560" s="156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7" t="s">
        <v>175</v>
      </c>
      <c r="AT560" s="157" t="s">
        <v>171</v>
      </c>
      <c r="AU560" s="157" t="s">
        <v>176</v>
      </c>
      <c r="AY560" s="18" t="s">
        <v>169</v>
      </c>
      <c r="BE560" s="158">
        <f>IF(N560="základná",J560,0)</f>
        <v>0</v>
      </c>
      <c r="BF560" s="158">
        <f>IF(N560="znížená",J560,0)</f>
        <v>0</v>
      </c>
      <c r="BG560" s="158">
        <f>IF(N560="zákl. prenesená",J560,0)</f>
        <v>0</v>
      </c>
      <c r="BH560" s="158">
        <f>IF(N560="zníž. prenesená",J560,0)</f>
        <v>0</v>
      </c>
      <c r="BI560" s="158">
        <f>IF(N560="nulová",J560,0)</f>
        <v>0</v>
      </c>
      <c r="BJ560" s="18" t="s">
        <v>176</v>
      </c>
      <c r="BK560" s="159">
        <f>ROUND(I560*H560,3)</f>
        <v>0</v>
      </c>
      <c r="BL560" s="18" t="s">
        <v>175</v>
      </c>
      <c r="BM560" s="157" t="s">
        <v>656</v>
      </c>
    </row>
    <row r="561" spans="2:51" s="14" customFormat="1">
      <c r="B561" s="169"/>
      <c r="D561" s="161" t="s">
        <v>178</v>
      </c>
      <c r="E561" s="170" t="s">
        <v>1</v>
      </c>
      <c r="F561" s="171" t="s">
        <v>636</v>
      </c>
      <c r="H561" s="170" t="s">
        <v>1</v>
      </c>
      <c r="I561" s="172"/>
      <c r="L561" s="169"/>
      <c r="M561" s="173"/>
      <c r="N561" s="174"/>
      <c r="O561" s="174"/>
      <c r="P561" s="174"/>
      <c r="Q561" s="174"/>
      <c r="R561" s="174"/>
      <c r="S561" s="174"/>
      <c r="T561" s="175"/>
      <c r="AT561" s="170" t="s">
        <v>178</v>
      </c>
      <c r="AU561" s="170" t="s">
        <v>176</v>
      </c>
      <c r="AV561" s="14" t="s">
        <v>86</v>
      </c>
      <c r="AW561" s="14" t="s">
        <v>33</v>
      </c>
      <c r="AX561" s="14" t="s">
        <v>78</v>
      </c>
      <c r="AY561" s="170" t="s">
        <v>169</v>
      </c>
    </row>
    <row r="562" spans="2:51" s="14" customFormat="1">
      <c r="B562" s="169"/>
      <c r="D562" s="161" t="s">
        <v>178</v>
      </c>
      <c r="E562" s="170" t="s">
        <v>1</v>
      </c>
      <c r="F562" s="171" t="s">
        <v>637</v>
      </c>
      <c r="H562" s="170" t="s">
        <v>1</v>
      </c>
      <c r="I562" s="172"/>
      <c r="L562" s="169"/>
      <c r="M562" s="173"/>
      <c r="N562" s="174"/>
      <c r="O562" s="174"/>
      <c r="P562" s="174"/>
      <c r="Q562" s="174"/>
      <c r="R562" s="174"/>
      <c r="S562" s="174"/>
      <c r="T562" s="175"/>
      <c r="AT562" s="170" t="s">
        <v>178</v>
      </c>
      <c r="AU562" s="170" t="s">
        <v>176</v>
      </c>
      <c r="AV562" s="14" t="s">
        <v>86</v>
      </c>
      <c r="AW562" s="14" t="s">
        <v>33</v>
      </c>
      <c r="AX562" s="14" t="s">
        <v>78</v>
      </c>
      <c r="AY562" s="170" t="s">
        <v>169</v>
      </c>
    </row>
    <row r="563" spans="2:51" s="13" customFormat="1">
      <c r="B563" s="160"/>
      <c r="D563" s="161" t="s">
        <v>178</v>
      </c>
      <c r="E563" s="162" t="s">
        <v>1</v>
      </c>
      <c r="F563" s="163" t="s">
        <v>657</v>
      </c>
      <c r="H563" s="164">
        <v>0.9</v>
      </c>
      <c r="I563" s="165"/>
      <c r="L563" s="160"/>
      <c r="M563" s="166"/>
      <c r="N563" s="167"/>
      <c r="O563" s="167"/>
      <c r="P563" s="167"/>
      <c r="Q563" s="167"/>
      <c r="R563" s="167"/>
      <c r="S563" s="167"/>
      <c r="T563" s="168"/>
      <c r="AT563" s="162" t="s">
        <v>178</v>
      </c>
      <c r="AU563" s="162" t="s">
        <v>176</v>
      </c>
      <c r="AV563" s="13" t="s">
        <v>176</v>
      </c>
      <c r="AW563" s="13" t="s">
        <v>33</v>
      </c>
      <c r="AX563" s="13" t="s">
        <v>78</v>
      </c>
      <c r="AY563" s="162" t="s">
        <v>169</v>
      </c>
    </row>
    <row r="564" spans="2:51" s="13" customFormat="1">
      <c r="B564" s="160"/>
      <c r="D564" s="161" t="s">
        <v>178</v>
      </c>
      <c r="E564" s="162" t="s">
        <v>1</v>
      </c>
      <c r="F564" s="163" t="s">
        <v>658</v>
      </c>
      <c r="H564" s="164">
        <v>2.415</v>
      </c>
      <c r="I564" s="165"/>
      <c r="L564" s="160"/>
      <c r="M564" s="166"/>
      <c r="N564" s="167"/>
      <c r="O564" s="167"/>
      <c r="P564" s="167"/>
      <c r="Q564" s="167"/>
      <c r="R564" s="167"/>
      <c r="S564" s="167"/>
      <c r="T564" s="168"/>
      <c r="AT564" s="162" t="s">
        <v>178</v>
      </c>
      <c r="AU564" s="162" t="s">
        <v>176</v>
      </c>
      <c r="AV564" s="13" t="s">
        <v>176</v>
      </c>
      <c r="AW564" s="13" t="s">
        <v>33</v>
      </c>
      <c r="AX564" s="13" t="s">
        <v>78</v>
      </c>
      <c r="AY564" s="162" t="s">
        <v>169</v>
      </c>
    </row>
    <row r="565" spans="2:51" s="14" customFormat="1">
      <c r="B565" s="169"/>
      <c r="D565" s="161" t="s">
        <v>178</v>
      </c>
      <c r="E565" s="170" t="s">
        <v>1</v>
      </c>
      <c r="F565" s="171" t="s">
        <v>640</v>
      </c>
      <c r="H565" s="170" t="s">
        <v>1</v>
      </c>
      <c r="I565" s="172"/>
      <c r="L565" s="169"/>
      <c r="M565" s="173"/>
      <c r="N565" s="174"/>
      <c r="O565" s="174"/>
      <c r="P565" s="174"/>
      <c r="Q565" s="174"/>
      <c r="R565" s="174"/>
      <c r="S565" s="174"/>
      <c r="T565" s="175"/>
      <c r="AT565" s="170" t="s">
        <v>178</v>
      </c>
      <c r="AU565" s="170" t="s">
        <v>176</v>
      </c>
      <c r="AV565" s="14" t="s">
        <v>86</v>
      </c>
      <c r="AW565" s="14" t="s">
        <v>33</v>
      </c>
      <c r="AX565" s="14" t="s">
        <v>78</v>
      </c>
      <c r="AY565" s="170" t="s">
        <v>169</v>
      </c>
    </row>
    <row r="566" spans="2:51" s="13" customFormat="1">
      <c r="B566" s="160"/>
      <c r="D566" s="161" t="s">
        <v>178</v>
      </c>
      <c r="E566" s="162" t="s">
        <v>1</v>
      </c>
      <c r="F566" s="163" t="s">
        <v>659</v>
      </c>
      <c r="H566" s="164">
        <v>1.9750000000000001</v>
      </c>
      <c r="I566" s="165"/>
      <c r="L566" s="160"/>
      <c r="M566" s="166"/>
      <c r="N566" s="167"/>
      <c r="O566" s="167"/>
      <c r="P566" s="167"/>
      <c r="Q566" s="167"/>
      <c r="R566" s="167"/>
      <c r="S566" s="167"/>
      <c r="T566" s="168"/>
      <c r="AT566" s="162" t="s">
        <v>178</v>
      </c>
      <c r="AU566" s="162" t="s">
        <v>176</v>
      </c>
      <c r="AV566" s="13" t="s">
        <v>176</v>
      </c>
      <c r="AW566" s="13" t="s">
        <v>33</v>
      </c>
      <c r="AX566" s="13" t="s">
        <v>78</v>
      </c>
      <c r="AY566" s="162" t="s">
        <v>169</v>
      </c>
    </row>
    <row r="567" spans="2:51" s="16" customFormat="1">
      <c r="B567" s="184"/>
      <c r="D567" s="161" t="s">
        <v>178</v>
      </c>
      <c r="E567" s="185" t="s">
        <v>1</v>
      </c>
      <c r="F567" s="186" t="s">
        <v>201</v>
      </c>
      <c r="H567" s="187">
        <v>5.29</v>
      </c>
      <c r="I567" s="188"/>
      <c r="L567" s="184"/>
      <c r="M567" s="189"/>
      <c r="N567" s="190"/>
      <c r="O567" s="190"/>
      <c r="P567" s="190"/>
      <c r="Q567" s="190"/>
      <c r="R567" s="190"/>
      <c r="S567" s="190"/>
      <c r="T567" s="191"/>
      <c r="AT567" s="185" t="s">
        <v>178</v>
      </c>
      <c r="AU567" s="185" t="s">
        <v>176</v>
      </c>
      <c r="AV567" s="16" t="s">
        <v>187</v>
      </c>
      <c r="AW567" s="16" t="s">
        <v>33</v>
      </c>
      <c r="AX567" s="16" t="s">
        <v>78</v>
      </c>
      <c r="AY567" s="185" t="s">
        <v>169</v>
      </c>
    </row>
    <row r="568" spans="2:51" s="14" customFormat="1">
      <c r="B568" s="169"/>
      <c r="D568" s="161" t="s">
        <v>178</v>
      </c>
      <c r="E568" s="170" t="s">
        <v>1</v>
      </c>
      <c r="F568" s="171" t="s">
        <v>643</v>
      </c>
      <c r="H568" s="170" t="s">
        <v>1</v>
      </c>
      <c r="I568" s="172"/>
      <c r="L568" s="169"/>
      <c r="M568" s="173"/>
      <c r="N568" s="174"/>
      <c r="O568" s="174"/>
      <c r="P568" s="174"/>
      <c r="Q568" s="174"/>
      <c r="R568" s="174"/>
      <c r="S568" s="174"/>
      <c r="T568" s="175"/>
      <c r="AT568" s="170" t="s">
        <v>178</v>
      </c>
      <c r="AU568" s="170" t="s">
        <v>176</v>
      </c>
      <c r="AV568" s="14" t="s">
        <v>86</v>
      </c>
      <c r="AW568" s="14" t="s">
        <v>33</v>
      </c>
      <c r="AX568" s="14" t="s">
        <v>78</v>
      </c>
      <c r="AY568" s="170" t="s">
        <v>169</v>
      </c>
    </row>
    <row r="569" spans="2:51" s="14" customFormat="1">
      <c r="B569" s="169"/>
      <c r="D569" s="161" t="s">
        <v>178</v>
      </c>
      <c r="E569" s="170" t="s">
        <v>1</v>
      </c>
      <c r="F569" s="171" t="s">
        <v>644</v>
      </c>
      <c r="H569" s="170" t="s">
        <v>1</v>
      </c>
      <c r="I569" s="172"/>
      <c r="L569" s="169"/>
      <c r="M569" s="173"/>
      <c r="N569" s="174"/>
      <c r="O569" s="174"/>
      <c r="P569" s="174"/>
      <c r="Q569" s="174"/>
      <c r="R569" s="174"/>
      <c r="S569" s="174"/>
      <c r="T569" s="175"/>
      <c r="AT569" s="170" t="s">
        <v>178</v>
      </c>
      <c r="AU569" s="170" t="s">
        <v>176</v>
      </c>
      <c r="AV569" s="14" t="s">
        <v>86</v>
      </c>
      <c r="AW569" s="14" t="s">
        <v>33</v>
      </c>
      <c r="AX569" s="14" t="s">
        <v>78</v>
      </c>
      <c r="AY569" s="170" t="s">
        <v>169</v>
      </c>
    </row>
    <row r="570" spans="2:51" s="13" customFormat="1">
      <c r="B570" s="160"/>
      <c r="D570" s="161" t="s">
        <v>178</v>
      </c>
      <c r="E570" s="162" t="s">
        <v>1</v>
      </c>
      <c r="F570" s="163" t="s">
        <v>660</v>
      </c>
      <c r="H570" s="164">
        <v>0.87</v>
      </c>
      <c r="I570" s="165"/>
      <c r="L570" s="160"/>
      <c r="M570" s="166"/>
      <c r="N570" s="167"/>
      <c r="O570" s="167"/>
      <c r="P570" s="167"/>
      <c r="Q570" s="167"/>
      <c r="R570" s="167"/>
      <c r="S570" s="167"/>
      <c r="T570" s="168"/>
      <c r="AT570" s="162" t="s">
        <v>178</v>
      </c>
      <c r="AU570" s="162" t="s">
        <v>176</v>
      </c>
      <c r="AV570" s="13" t="s">
        <v>176</v>
      </c>
      <c r="AW570" s="13" t="s">
        <v>33</v>
      </c>
      <c r="AX570" s="13" t="s">
        <v>78</v>
      </c>
      <c r="AY570" s="162" t="s">
        <v>169</v>
      </c>
    </row>
    <row r="571" spans="2:51" s="13" customFormat="1">
      <c r="B571" s="160"/>
      <c r="D571" s="161" t="s">
        <v>178</v>
      </c>
      <c r="E571" s="162" t="s">
        <v>1</v>
      </c>
      <c r="F571" s="163" t="s">
        <v>661</v>
      </c>
      <c r="H571" s="164">
        <v>2.3460000000000001</v>
      </c>
      <c r="I571" s="165"/>
      <c r="L571" s="160"/>
      <c r="M571" s="166"/>
      <c r="N571" s="167"/>
      <c r="O571" s="167"/>
      <c r="P571" s="167"/>
      <c r="Q571" s="167"/>
      <c r="R571" s="167"/>
      <c r="S571" s="167"/>
      <c r="T571" s="168"/>
      <c r="AT571" s="162" t="s">
        <v>178</v>
      </c>
      <c r="AU571" s="162" t="s">
        <v>176</v>
      </c>
      <c r="AV571" s="13" t="s">
        <v>176</v>
      </c>
      <c r="AW571" s="13" t="s">
        <v>33</v>
      </c>
      <c r="AX571" s="13" t="s">
        <v>78</v>
      </c>
      <c r="AY571" s="162" t="s">
        <v>169</v>
      </c>
    </row>
    <row r="572" spans="2:51" s="14" customFormat="1">
      <c r="B572" s="169"/>
      <c r="D572" s="161" t="s">
        <v>178</v>
      </c>
      <c r="E572" s="170" t="s">
        <v>1</v>
      </c>
      <c r="F572" s="171" t="s">
        <v>647</v>
      </c>
      <c r="H572" s="170" t="s">
        <v>1</v>
      </c>
      <c r="I572" s="172"/>
      <c r="L572" s="169"/>
      <c r="M572" s="173"/>
      <c r="N572" s="174"/>
      <c r="O572" s="174"/>
      <c r="P572" s="174"/>
      <c r="Q572" s="174"/>
      <c r="R572" s="174"/>
      <c r="S572" s="174"/>
      <c r="T572" s="175"/>
      <c r="AT572" s="170" t="s">
        <v>178</v>
      </c>
      <c r="AU572" s="170" t="s">
        <v>176</v>
      </c>
      <c r="AV572" s="14" t="s">
        <v>86</v>
      </c>
      <c r="AW572" s="14" t="s">
        <v>33</v>
      </c>
      <c r="AX572" s="14" t="s">
        <v>78</v>
      </c>
      <c r="AY572" s="170" t="s">
        <v>169</v>
      </c>
    </row>
    <row r="573" spans="2:51" s="13" customFormat="1">
      <c r="B573" s="160"/>
      <c r="D573" s="161" t="s">
        <v>178</v>
      </c>
      <c r="E573" s="162" t="s">
        <v>1</v>
      </c>
      <c r="F573" s="163" t="s">
        <v>662</v>
      </c>
      <c r="H573" s="164">
        <v>0.91500000000000004</v>
      </c>
      <c r="I573" s="165"/>
      <c r="L573" s="160"/>
      <c r="M573" s="166"/>
      <c r="N573" s="167"/>
      <c r="O573" s="167"/>
      <c r="P573" s="167"/>
      <c r="Q573" s="167"/>
      <c r="R573" s="167"/>
      <c r="S573" s="167"/>
      <c r="T573" s="168"/>
      <c r="AT573" s="162" t="s">
        <v>178</v>
      </c>
      <c r="AU573" s="162" t="s">
        <v>176</v>
      </c>
      <c r="AV573" s="13" t="s">
        <v>176</v>
      </c>
      <c r="AW573" s="13" t="s">
        <v>33</v>
      </c>
      <c r="AX573" s="13" t="s">
        <v>78</v>
      </c>
      <c r="AY573" s="162" t="s">
        <v>169</v>
      </c>
    </row>
    <row r="574" spans="2:51" s="13" customFormat="1">
      <c r="B574" s="160"/>
      <c r="D574" s="161" t="s">
        <v>178</v>
      </c>
      <c r="E574" s="162" t="s">
        <v>1</v>
      </c>
      <c r="F574" s="163" t="s">
        <v>663</v>
      </c>
      <c r="H574" s="164">
        <v>2.4500000000000002</v>
      </c>
      <c r="I574" s="165"/>
      <c r="L574" s="160"/>
      <c r="M574" s="166"/>
      <c r="N574" s="167"/>
      <c r="O574" s="167"/>
      <c r="P574" s="167"/>
      <c r="Q574" s="167"/>
      <c r="R574" s="167"/>
      <c r="S574" s="167"/>
      <c r="T574" s="168"/>
      <c r="AT574" s="162" t="s">
        <v>178</v>
      </c>
      <c r="AU574" s="162" t="s">
        <v>176</v>
      </c>
      <c r="AV574" s="13" t="s">
        <v>176</v>
      </c>
      <c r="AW574" s="13" t="s">
        <v>33</v>
      </c>
      <c r="AX574" s="13" t="s">
        <v>78</v>
      </c>
      <c r="AY574" s="162" t="s">
        <v>169</v>
      </c>
    </row>
    <row r="575" spans="2:51" s="14" customFormat="1">
      <c r="B575" s="169"/>
      <c r="D575" s="161" t="s">
        <v>178</v>
      </c>
      <c r="E575" s="170" t="s">
        <v>1</v>
      </c>
      <c r="F575" s="171" t="s">
        <v>650</v>
      </c>
      <c r="H575" s="170" t="s">
        <v>1</v>
      </c>
      <c r="I575" s="172"/>
      <c r="L575" s="169"/>
      <c r="M575" s="173"/>
      <c r="N575" s="174"/>
      <c r="O575" s="174"/>
      <c r="P575" s="174"/>
      <c r="Q575" s="174"/>
      <c r="R575" s="174"/>
      <c r="S575" s="174"/>
      <c r="T575" s="175"/>
      <c r="AT575" s="170" t="s">
        <v>178</v>
      </c>
      <c r="AU575" s="170" t="s">
        <v>176</v>
      </c>
      <c r="AV575" s="14" t="s">
        <v>86</v>
      </c>
      <c r="AW575" s="14" t="s">
        <v>33</v>
      </c>
      <c r="AX575" s="14" t="s">
        <v>78</v>
      </c>
      <c r="AY575" s="170" t="s">
        <v>169</v>
      </c>
    </row>
    <row r="576" spans="2:51" s="13" customFormat="1">
      <c r="B576" s="160"/>
      <c r="D576" s="161" t="s">
        <v>178</v>
      </c>
      <c r="E576" s="162" t="s">
        <v>1</v>
      </c>
      <c r="F576" s="163" t="s">
        <v>664</v>
      </c>
      <c r="H576" s="164">
        <v>0.93</v>
      </c>
      <c r="I576" s="165"/>
      <c r="L576" s="160"/>
      <c r="M576" s="166"/>
      <c r="N576" s="167"/>
      <c r="O576" s="167"/>
      <c r="P576" s="167"/>
      <c r="Q576" s="167"/>
      <c r="R576" s="167"/>
      <c r="S576" s="167"/>
      <c r="T576" s="168"/>
      <c r="AT576" s="162" t="s">
        <v>178</v>
      </c>
      <c r="AU576" s="162" t="s">
        <v>176</v>
      </c>
      <c r="AV576" s="13" t="s">
        <v>176</v>
      </c>
      <c r="AW576" s="13" t="s">
        <v>33</v>
      </c>
      <c r="AX576" s="13" t="s">
        <v>78</v>
      </c>
      <c r="AY576" s="162" t="s">
        <v>169</v>
      </c>
    </row>
    <row r="577" spans="1:65" s="13" customFormat="1">
      <c r="B577" s="160"/>
      <c r="D577" s="161" t="s">
        <v>178</v>
      </c>
      <c r="E577" s="162" t="s">
        <v>1</v>
      </c>
      <c r="F577" s="163" t="s">
        <v>665</v>
      </c>
      <c r="H577" s="164">
        <v>2.484</v>
      </c>
      <c r="I577" s="165"/>
      <c r="L577" s="160"/>
      <c r="M577" s="166"/>
      <c r="N577" s="167"/>
      <c r="O577" s="167"/>
      <c r="P577" s="167"/>
      <c r="Q577" s="167"/>
      <c r="R577" s="167"/>
      <c r="S577" s="167"/>
      <c r="T577" s="168"/>
      <c r="AT577" s="162" t="s">
        <v>178</v>
      </c>
      <c r="AU577" s="162" t="s">
        <v>176</v>
      </c>
      <c r="AV577" s="13" t="s">
        <v>176</v>
      </c>
      <c r="AW577" s="13" t="s">
        <v>33</v>
      </c>
      <c r="AX577" s="13" t="s">
        <v>78</v>
      </c>
      <c r="AY577" s="162" t="s">
        <v>169</v>
      </c>
    </row>
    <row r="578" spans="1:65" s="15" customFormat="1">
      <c r="B578" s="176"/>
      <c r="D578" s="161" t="s">
        <v>178</v>
      </c>
      <c r="E578" s="177" t="s">
        <v>1</v>
      </c>
      <c r="F578" s="178" t="s">
        <v>186</v>
      </c>
      <c r="H578" s="179">
        <v>15.284999999999998</v>
      </c>
      <c r="I578" s="180"/>
      <c r="L578" s="176"/>
      <c r="M578" s="181"/>
      <c r="N578" s="182"/>
      <c r="O578" s="182"/>
      <c r="P578" s="182"/>
      <c r="Q578" s="182"/>
      <c r="R578" s="182"/>
      <c r="S578" s="182"/>
      <c r="T578" s="183"/>
      <c r="AT578" s="177" t="s">
        <v>178</v>
      </c>
      <c r="AU578" s="177" t="s">
        <v>176</v>
      </c>
      <c r="AV578" s="15" t="s">
        <v>175</v>
      </c>
      <c r="AW578" s="15" t="s">
        <v>33</v>
      </c>
      <c r="AX578" s="15" t="s">
        <v>86</v>
      </c>
      <c r="AY578" s="177" t="s">
        <v>169</v>
      </c>
    </row>
    <row r="579" spans="1:65" s="2" customFormat="1" ht="24.15" customHeight="1">
      <c r="A579" s="33"/>
      <c r="B579" s="145"/>
      <c r="C579" s="146" t="s">
        <v>666</v>
      </c>
      <c r="D579" s="146" t="s">
        <v>171</v>
      </c>
      <c r="E579" s="147" t="s">
        <v>667</v>
      </c>
      <c r="F579" s="148" t="s">
        <v>668</v>
      </c>
      <c r="G579" s="149" t="s">
        <v>328</v>
      </c>
      <c r="H579" s="150">
        <v>15.285</v>
      </c>
      <c r="I579" s="151"/>
      <c r="J579" s="150">
        <f>ROUND(I579*H579,3)</f>
        <v>0</v>
      </c>
      <c r="K579" s="152"/>
      <c r="L579" s="34"/>
      <c r="M579" s="153" t="s">
        <v>1</v>
      </c>
      <c r="N579" s="154" t="s">
        <v>44</v>
      </c>
      <c r="O579" s="59"/>
      <c r="P579" s="155">
        <f>O579*H579</f>
        <v>0</v>
      </c>
      <c r="Q579" s="155">
        <v>0</v>
      </c>
      <c r="R579" s="155">
        <f>Q579*H579</f>
        <v>0</v>
      </c>
      <c r="S579" s="155">
        <v>0</v>
      </c>
      <c r="T579" s="156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7" t="s">
        <v>175</v>
      </c>
      <c r="AT579" s="157" t="s">
        <v>171</v>
      </c>
      <c r="AU579" s="157" t="s">
        <v>176</v>
      </c>
      <c r="AY579" s="18" t="s">
        <v>169</v>
      </c>
      <c r="BE579" s="158">
        <f>IF(N579="základná",J579,0)</f>
        <v>0</v>
      </c>
      <c r="BF579" s="158">
        <f>IF(N579="znížená",J579,0)</f>
        <v>0</v>
      </c>
      <c r="BG579" s="158">
        <f>IF(N579="zákl. prenesená",J579,0)</f>
        <v>0</v>
      </c>
      <c r="BH579" s="158">
        <f>IF(N579="zníž. prenesená",J579,0)</f>
        <v>0</v>
      </c>
      <c r="BI579" s="158">
        <f>IF(N579="nulová",J579,0)</f>
        <v>0</v>
      </c>
      <c r="BJ579" s="18" t="s">
        <v>176</v>
      </c>
      <c r="BK579" s="159">
        <f>ROUND(I579*H579,3)</f>
        <v>0</v>
      </c>
      <c r="BL579" s="18" t="s">
        <v>175</v>
      </c>
      <c r="BM579" s="157" t="s">
        <v>669</v>
      </c>
    </row>
    <row r="580" spans="1:65" s="2" customFormat="1" ht="24.15" customHeight="1">
      <c r="A580" s="33"/>
      <c r="B580" s="145"/>
      <c r="C580" s="146" t="s">
        <v>670</v>
      </c>
      <c r="D580" s="146" t="s">
        <v>171</v>
      </c>
      <c r="E580" s="147" t="s">
        <v>671</v>
      </c>
      <c r="F580" s="148" t="s">
        <v>672</v>
      </c>
      <c r="G580" s="149" t="s">
        <v>181</v>
      </c>
      <c r="H580" s="150">
        <v>6.1920000000000002</v>
      </c>
      <c r="I580" s="151"/>
      <c r="J580" s="150">
        <f>ROUND(I580*H580,3)</f>
        <v>0</v>
      </c>
      <c r="K580" s="152"/>
      <c r="L580" s="34"/>
      <c r="M580" s="153" t="s">
        <v>1</v>
      </c>
      <c r="N580" s="154" t="s">
        <v>44</v>
      </c>
      <c r="O580" s="59"/>
      <c r="P580" s="155">
        <f>O580*H580</f>
        <v>0</v>
      </c>
      <c r="Q580" s="155">
        <v>2.3140399999999999</v>
      </c>
      <c r="R580" s="155">
        <f>Q580*H580</f>
        <v>14.32853568</v>
      </c>
      <c r="S580" s="155">
        <v>0</v>
      </c>
      <c r="T580" s="156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57" t="s">
        <v>175</v>
      </c>
      <c r="AT580" s="157" t="s">
        <v>171</v>
      </c>
      <c r="AU580" s="157" t="s">
        <v>176</v>
      </c>
      <c r="AY580" s="18" t="s">
        <v>169</v>
      </c>
      <c r="BE580" s="158">
        <f>IF(N580="základná",J580,0)</f>
        <v>0</v>
      </c>
      <c r="BF580" s="158">
        <f>IF(N580="znížená",J580,0)</f>
        <v>0</v>
      </c>
      <c r="BG580" s="158">
        <f>IF(N580="zákl. prenesená",J580,0)</f>
        <v>0</v>
      </c>
      <c r="BH580" s="158">
        <f>IF(N580="zníž. prenesená",J580,0)</f>
        <v>0</v>
      </c>
      <c r="BI580" s="158">
        <f>IF(N580="nulová",J580,0)</f>
        <v>0</v>
      </c>
      <c r="BJ580" s="18" t="s">
        <v>176</v>
      </c>
      <c r="BK580" s="159">
        <f>ROUND(I580*H580,3)</f>
        <v>0</v>
      </c>
      <c r="BL580" s="18" t="s">
        <v>175</v>
      </c>
      <c r="BM580" s="157" t="s">
        <v>673</v>
      </c>
    </row>
    <row r="581" spans="1:65" s="14" customFormat="1">
      <c r="B581" s="169"/>
      <c r="D581" s="161" t="s">
        <v>178</v>
      </c>
      <c r="E581" s="170" t="s">
        <v>1</v>
      </c>
      <c r="F581" s="171" t="s">
        <v>414</v>
      </c>
      <c r="H581" s="170" t="s">
        <v>1</v>
      </c>
      <c r="I581" s="172"/>
      <c r="L581" s="169"/>
      <c r="M581" s="173"/>
      <c r="N581" s="174"/>
      <c r="O581" s="174"/>
      <c r="P581" s="174"/>
      <c r="Q581" s="174"/>
      <c r="R581" s="174"/>
      <c r="S581" s="174"/>
      <c r="T581" s="175"/>
      <c r="AT581" s="170" t="s">
        <v>178</v>
      </c>
      <c r="AU581" s="170" t="s">
        <v>176</v>
      </c>
      <c r="AV581" s="14" t="s">
        <v>86</v>
      </c>
      <c r="AW581" s="14" t="s">
        <v>33</v>
      </c>
      <c r="AX581" s="14" t="s">
        <v>78</v>
      </c>
      <c r="AY581" s="170" t="s">
        <v>169</v>
      </c>
    </row>
    <row r="582" spans="1:65" s="14" customFormat="1">
      <c r="B582" s="169"/>
      <c r="D582" s="161" t="s">
        <v>178</v>
      </c>
      <c r="E582" s="170" t="s">
        <v>1</v>
      </c>
      <c r="F582" s="171" t="s">
        <v>674</v>
      </c>
      <c r="H582" s="170" t="s">
        <v>1</v>
      </c>
      <c r="I582" s="172"/>
      <c r="L582" s="169"/>
      <c r="M582" s="173"/>
      <c r="N582" s="174"/>
      <c r="O582" s="174"/>
      <c r="P582" s="174"/>
      <c r="Q582" s="174"/>
      <c r="R582" s="174"/>
      <c r="S582" s="174"/>
      <c r="T582" s="175"/>
      <c r="AT582" s="170" t="s">
        <v>178</v>
      </c>
      <c r="AU582" s="170" t="s">
        <v>176</v>
      </c>
      <c r="AV582" s="14" t="s">
        <v>86</v>
      </c>
      <c r="AW582" s="14" t="s">
        <v>33</v>
      </c>
      <c r="AX582" s="14" t="s">
        <v>78</v>
      </c>
      <c r="AY582" s="170" t="s">
        <v>169</v>
      </c>
    </row>
    <row r="583" spans="1:65" s="13" customFormat="1">
      <c r="B583" s="160"/>
      <c r="D583" s="161" t="s">
        <v>178</v>
      </c>
      <c r="E583" s="162" t="s">
        <v>1</v>
      </c>
      <c r="F583" s="163" t="s">
        <v>675</v>
      </c>
      <c r="H583" s="164">
        <v>1.177</v>
      </c>
      <c r="I583" s="165"/>
      <c r="L583" s="160"/>
      <c r="M583" s="166"/>
      <c r="N583" s="167"/>
      <c r="O583" s="167"/>
      <c r="P583" s="167"/>
      <c r="Q583" s="167"/>
      <c r="R583" s="167"/>
      <c r="S583" s="167"/>
      <c r="T583" s="168"/>
      <c r="AT583" s="162" t="s">
        <v>178</v>
      </c>
      <c r="AU583" s="162" t="s">
        <v>176</v>
      </c>
      <c r="AV583" s="13" t="s">
        <v>176</v>
      </c>
      <c r="AW583" s="13" t="s">
        <v>33</v>
      </c>
      <c r="AX583" s="13" t="s">
        <v>78</v>
      </c>
      <c r="AY583" s="162" t="s">
        <v>169</v>
      </c>
    </row>
    <row r="584" spans="1:65" s="13" customFormat="1">
      <c r="B584" s="160"/>
      <c r="D584" s="161" t="s">
        <v>178</v>
      </c>
      <c r="E584" s="162" t="s">
        <v>1</v>
      </c>
      <c r="F584" s="163" t="s">
        <v>676</v>
      </c>
      <c r="H584" s="164">
        <v>0.68</v>
      </c>
      <c r="I584" s="165"/>
      <c r="L584" s="160"/>
      <c r="M584" s="166"/>
      <c r="N584" s="167"/>
      <c r="O584" s="167"/>
      <c r="P584" s="167"/>
      <c r="Q584" s="167"/>
      <c r="R584" s="167"/>
      <c r="S584" s="167"/>
      <c r="T584" s="168"/>
      <c r="AT584" s="162" t="s">
        <v>178</v>
      </c>
      <c r="AU584" s="162" t="s">
        <v>176</v>
      </c>
      <c r="AV584" s="13" t="s">
        <v>176</v>
      </c>
      <c r="AW584" s="13" t="s">
        <v>33</v>
      </c>
      <c r="AX584" s="13" t="s">
        <v>78</v>
      </c>
      <c r="AY584" s="162" t="s">
        <v>169</v>
      </c>
    </row>
    <row r="585" spans="1:65" s="16" customFormat="1">
      <c r="B585" s="184"/>
      <c r="D585" s="161" t="s">
        <v>178</v>
      </c>
      <c r="E585" s="185" t="s">
        <v>1</v>
      </c>
      <c r="F585" s="186" t="s">
        <v>201</v>
      </c>
      <c r="H585" s="187">
        <v>1.8570000000000002</v>
      </c>
      <c r="I585" s="188"/>
      <c r="L585" s="184"/>
      <c r="M585" s="189"/>
      <c r="N585" s="190"/>
      <c r="O585" s="190"/>
      <c r="P585" s="190"/>
      <c r="Q585" s="190"/>
      <c r="R585" s="190"/>
      <c r="S585" s="190"/>
      <c r="T585" s="191"/>
      <c r="AT585" s="185" t="s">
        <v>178</v>
      </c>
      <c r="AU585" s="185" t="s">
        <v>176</v>
      </c>
      <c r="AV585" s="16" t="s">
        <v>187</v>
      </c>
      <c r="AW585" s="16" t="s">
        <v>33</v>
      </c>
      <c r="AX585" s="16" t="s">
        <v>78</v>
      </c>
      <c r="AY585" s="185" t="s">
        <v>169</v>
      </c>
    </row>
    <row r="586" spans="1:65" s="14" customFormat="1">
      <c r="B586" s="169"/>
      <c r="D586" s="161" t="s">
        <v>178</v>
      </c>
      <c r="E586" s="170" t="s">
        <v>1</v>
      </c>
      <c r="F586" s="171" t="s">
        <v>677</v>
      </c>
      <c r="H586" s="170" t="s">
        <v>1</v>
      </c>
      <c r="I586" s="172"/>
      <c r="L586" s="169"/>
      <c r="M586" s="173"/>
      <c r="N586" s="174"/>
      <c r="O586" s="174"/>
      <c r="P586" s="174"/>
      <c r="Q586" s="174"/>
      <c r="R586" s="174"/>
      <c r="S586" s="174"/>
      <c r="T586" s="175"/>
      <c r="AT586" s="170" t="s">
        <v>178</v>
      </c>
      <c r="AU586" s="170" t="s">
        <v>176</v>
      </c>
      <c r="AV586" s="14" t="s">
        <v>86</v>
      </c>
      <c r="AW586" s="14" t="s">
        <v>33</v>
      </c>
      <c r="AX586" s="14" t="s">
        <v>78</v>
      </c>
      <c r="AY586" s="170" t="s">
        <v>169</v>
      </c>
    </row>
    <row r="587" spans="1:65" s="14" customFormat="1">
      <c r="B587" s="169"/>
      <c r="D587" s="161" t="s">
        <v>178</v>
      </c>
      <c r="E587" s="170" t="s">
        <v>1</v>
      </c>
      <c r="F587" s="171" t="s">
        <v>678</v>
      </c>
      <c r="H587" s="170" t="s">
        <v>1</v>
      </c>
      <c r="I587" s="172"/>
      <c r="L587" s="169"/>
      <c r="M587" s="173"/>
      <c r="N587" s="174"/>
      <c r="O587" s="174"/>
      <c r="P587" s="174"/>
      <c r="Q587" s="174"/>
      <c r="R587" s="174"/>
      <c r="S587" s="174"/>
      <c r="T587" s="175"/>
      <c r="AT587" s="170" t="s">
        <v>178</v>
      </c>
      <c r="AU587" s="170" t="s">
        <v>176</v>
      </c>
      <c r="AV587" s="14" t="s">
        <v>86</v>
      </c>
      <c r="AW587" s="14" t="s">
        <v>33</v>
      </c>
      <c r="AX587" s="14" t="s">
        <v>78</v>
      </c>
      <c r="AY587" s="170" t="s">
        <v>169</v>
      </c>
    </row>
    <row r="588" spans="1:65" s="14" customFormat="1">
      <c r="B588" s="169"/>
      <c r="D588" s="161" t="s">
        <v>178</v>
      </c>
      <c r="E588" s="170" t="s">
        <v>1</v>
      </c>
      <c r="F588" s="171" t="s">
        <v>679</v>
      </c>
      <c r="H588" s="170" t="s">
        <v>1</v>
      </c>
      <c r="I588" s="172"/>
      <c r="L588" s="169"/>
      <c r="M588" s="173"/>
      <c r="N588" s="174"/>
      <c r="O588" s="174"/>
      <c r="P588" s="174"/>
      <c r="Q588" s="174"/>
      <c r="R588" s="174"/>
      <c r="S588" s="174"/>
      <c r="T588" s="175"/>
      <c r="AT588" s="170" t="s">
        <v>178</v>
      </c>
      <c r="AU588" s="170" t="s">
        <v>176</v>
      </c>
      <c r="AV588" s="14" t="s">
        <v>86</v>
      </c>
      <c r="AW588" s="14" t="s">
        <v>33</v>
      </c>
      <c r="AX588" s="14" t="s">
        <v>78</v>
      </c>
      <c r="AY588" s="170" t="s">
        <v>169</v>
      </c>
    </row>
    <row r="589" spans="1:65" s="13" customFormat="1">
      <c r="B589" s="160"/>
      <c r="D589" s="161" t="s">
        <v>178</v>
      </c>
      <c r="E589" s="162" t="s">
        <v>1</v>
      </c>
      <c r="F589" s="163" t="s">
        <v>680</v>
      </c>
      <c r="H589" s="164">
        <v>1.87</v>
      </c>
      <c r="I589" s="165"/>
      <c r="L589" s="160"/>
      <c r="M589" s="166"/>
      <c r="N589" s="167"/>
      <c r="O589" s="167"/>
      <c r="P589" s="167"/>
      <c r="Q589" s="167"/>
      <c r="R589" s="167"/>
      <c r="S589" s="167"/>
      <c r="T589" s="168"/>
      <c r="AT589" s="162" t="s">
        <v>178</v>
      </c>
      <c r="AU589" s="162" t="s">
        <v>176</v>
      </c>
      <c r="AV589" s="13" t="s">
        <v>176</v>
      </c>
      <c r="AW589" s="13" t="s">
        <v>33</v>
      </c>
      <c r="AX589" s="13" t="s">
        <v>78</v>
      </c>
      <c r="AY589" s="162" t="s">
        <v>169</v>
      </c>
    </row>
    <row r="590" spans="1:65" s="13" customFormat="1">
      <c r="B590" s="160"/>
      <c r="D590" s="161" t="s">
        <v>178</v>
      </c>
      <c r="E590" s="162" t="s">
        <v>1</v>
      </c>
      <c r="F590" s="163" t="s">
        <v>681</v>
      </c>
      <c r="H590" s="164">
        <v>0.68</v>
      </c>
      <c r="I590" s="165"/>
      <c r="L590" s="160"/>
      <c r="M590" s="166"/>
      <c r="N590" s="167"/>
      <c r="O590" s="167"/>
      <c r="P590" s="167"/>
      <c r="Q590" s="167"/>
      <c r="R590" s="167"/>
      <c r="S590" s="167"/>
      <c r="T590" s="168"/>
      <c r="AT590" s="162" t="s">
        <v>178</v>
      </c>
      <c r="AU590" s="162" t="s">
        <v>176</v>
      </c>
      <c r="AV590" s="13" t="s">
        <v>176</v>
      </c>
      <c r="AW590" s="13" t="s">
        <v>33</v>
      </c>
      <c r="AX590" s="13" t="s">
        <v>78</v>
      </c>
      <c r="AY590" s="162" t="s">
        <v>169</v>
      </c>
    </row>
    <row r="591" spans="1:65" s="16" customFormat="1">
      <c r="B591" s="184"/>
      <c r="D591" s="161" t="s">
        <v>178</v>
      </c>
      <c r="E591" s="185" t="s">
        <v>1</v>
      </c>
      <c r="F591" s="186" t="s">
        <v>201</v>
      </c>
      <c r="H591" s="187">
        <v>2.5500000000000003</v>
      </c>
      <c r="I591" s="188"/>
      <c r="L591" s="184"/>
      <c r="M591" s="189"/>
      <c r="N591" s="190"/>
      <c r="O591" s="190"/>
      <c r="P591" s="190"/>
      <c r="Q591" s="190"/>
      <c r="R591" s="190"/>
      <c r="S591" s="190"/>
      <c r="T591" s="191"/>
      <c r="AT591" s="185" t="s">
        <v>178</v>
      </c>
      <c r="AU591" s="185" t="s">
        <v>176</v>
      </c>
      <c r="AV591" s="16" t="s">
        <v>187</v>
      </c>
      <c r="AW591" s="16" t="s">
        <v>33</v>
      </c>
      <c r="AX591" s="16" t="s">
        <v>78</v>
      </c>
      <c r="AY591" s="185" t="s">
        <v>169</v>
      </c>
    </row>
    <row r="592" spans="1:65" s="14" customFormat="1">
      <c r="B592" s="169"/>
      <c r="D592" s="161" t="s">
        <v>178</v>
      </c>
      <c r="E592" s="170" t="s">
        <v>1</v>
      </c>
      <c r="F592" s="171" t="s">
        <v>465</v>
      </c>
      <c r="H592" s="170" t="s">
        <v>1</v>
      </c>
      <c r="I592" s="172"/>
      <c r="L592" s="169"/>
      <c r="M592" s="173"/>
      <c r="N592" s="174"/>
      <c r="O592" s="174"/>
      <c r="P592" s="174"/>
      <c r="Q592" s="174"/>
      <c r="R592" s="174"/>
      <c r="S592" s="174"/>
      <c r="T592" s="175"/>
      <c r="AT592" s="170" t="s">
        <v>178</v>
      </c>
      <c r="AU592" s="170" t="s">
        <v>176</v>
      </c>
      <c r="AV592" s="14" t="s">
        <v>86</v>
      </c>
      <c r="AW592" s="14" t="s">
        <v>33</v>
      </c>
      <c r="AX592" s="14" t="s">
        <v>78</v>
      </c>
      <c r="AY592" s="170" t="s">
        <v>169</v>
      </c>
    </row>
    <row r="593" spans="1:65" s="13" customFormat="1">
      <c r="B593" s="160"/>
      <c r="D593" s="161" t="s">
        <v>178</v>
      </c>
      <c r="E593" s="162" t="s">
        <v>1</v>
      </c>
      <c r="F593" s="163" t="s">
        <v>682</v>
      </c>
      <c r="H593" s="164">
        <v>0.93500000000000005</v>
      </c>
      <c r="I593" s="165"/>
      <c r="L593" s="160"/>
      <c r="M593" s="166"/>
      <c r="N593" s="167"/>
      <c r="O593" s="167"/>
      <c r="P593" s="167"/>
      <c r="Q593" s="167"/>
      <c r="R593" s="167"/>
      <c r="S593" s="167"/>
      <c r="T593" s="168"/>
      <c r="AT593" s="162" t="s">
        <v>178</v>
      </c>
      <c r="AU593" s="162" t="s">
        <v>176</v>
      </c>
      <c r="AV593" s="13" t="s">
        <v>176</v>
      </c>
      <c r="AW593" s="13" t="s">
        <v>33</v>
      </c>
      <c r="AX593" s="13" t="s">
        <v>78</v>
      </c>
      <c r="AY593" s="162" t="s">
        <v>169</v>
      </c>
    </row>
    <row r="594" spans="1:65" s="13" customFormat="1">
      <c r="B594" s="160"/>
      <c r="D594" s="161" t="s">
        <v>178</v>
      </c>
      <c r="E594" s="162" t="s">
        <v>1</v>
      </c>
      <c r="F594" s="163" t="s">
        <v>683</v>
      </c>
      <c r="H594" s="164">
        <v>0.85</v>
      </c>
      <c r="I594" s="165"/>
      <c r="L594" s="160"/>
      <c r="M594" s="166"/>
      <c r="N594" s="167"/>
      <c r="O594" s="167"/>
      <c r="P594" s="167"/>
      <c r="Q594" s="167"/>
      <c r="R594" s="167"/>
      <c r="S594" s="167"/>
      <c r="T594" s="168"/>
      <c r="AT594" s="162" t="s">
        <v>178</v>
      </c>
      <c r="AU594" s="162" t="s">
        <v>176</v>
      </c>
      <c r="AV594" s="13" t="s">
        <v>176</v>
      </c>
      <c r="AW594" s="13" t="s">
        <v>33</v>
      </c>
      <c r="AX594" s="13" t="s">
        <v>78</v>
      </c>
      <c r="AY594" s="162" t="s">
        <v>169</v>
      </c>
    </row>
    <row r="595" spans="1:65" s="16" customFormat="1">
      <c r="B595" s="184"/>
      <c r="D595" s="161" t="s">
        <v>178</v>
      </c>
      <c r="E595" s="185" t="s">
        <v>1</v>
      </c>
      <c r="F595" s="186" t="s">
        <v>201</v>
      </c>
      <c r="H595" s="187">
        <v>1.7850000000000001</v>
      </c>
      <c r="I595" s="188"/>
      <c r="L595" s="184"/>
      <c r="M595" s="189"/>
      <c r="N595" s="190"/>
      <c r="O595" s="190"/>
      <c r="P595" s="190"/>
      <c r="Q595" s="190"/>
      <c r="R595" s="190"/>
      <c r="S595" s="190"/>
      <c r="T595" s="191"/>
      <c r="AT595" s="185" t="s">
        <v>178</v>
      </c>
      <c r="AU595" s="185" t="s">
        <v>176</v>
      </c>
      <c r="AV595" s="16" t="s">
        <v>187</v>
      </c>
      <c r="AW595" s="16" t="s">
        <v>33</v>
      </c>
      <c r="AX595" s="16" t="s">
        <v>78</v>
      </c>
      <c r="AY595" s="185" t="s">
        <v>169</v>
      </c>
    </row>
    <row r="596" spans="1:65" s="15" customFormat="1">
      <c r="B596" s="176"/>
      <c r="D596" s="161" t="s">
        <v>178</v>
      </c>
      <c r="E596" s="177" t="s">
        <v>1</v>
      </c>
      <c r="F596" s="178" t="s">
        <v>186</v>
      </c>
      <c r="H596" s="179">
        <v>6.1920000000000002</v>
      </c>
      <c r="I596" s="180"/>
      <c r="L596" s="176"/>
      <c r="M596" s="181"/>
      <c r="N596" s="182"/>
      <c r="O596" s="182"/>
      <c r="P596" s="182"/>
      <c r="Q596" s="182"/>
      <c r="R596" s="182"/>
      <c r="S596" s="182"/>
      <c r="T596" s="183"/>
      <c r="AT596" s="177" t="s">
        <v>178</v>
      </c>
      <c r="AU596" s="177" t="s">
        <v>176</v>
      </c>
      <c r="AV596" s="15" t="s">
        <v>175</v>
      </c>
      <c r="AW596" s="15" t="s">
        <v>33</v>
      </c>
      <c r="AX596" s="15" t="s">
        <v>86</v>
      </c>
      <c r="AY596" s="177" t="s">
        <v>169</v>
      </c>
    </row>
    <row r="597" spans="1:65" s="2" customFormat="1" ht="24.15" customHeight="1">
      <c r="A597" s="33"/>
      <c r="B597" s="145"/>
      <c r="C597" s="146" t="s">
        <v>684</v>
      </c>
      <c r="D597" s="146" t="s">
        <v>171</v>
      </c>
      <c r="E597" s="147" t="s">
        <v>685</v>
      </c>
      <c r="F597" s="148" t="s">
        <v>686</v>
      </c>
      <c r="G597" s="149" t="s">
        <v>328</v>
      </c>
      <c r="H597" s="150">
        <v>55.981999999999999</v>
      </c>
      <c r="I597" s="151"/>
      <c r="J597" s="150">
        <f>ROUND(I597*H597,3)</f>
        <v>0</v>
      </c>
      <c r="K597" s="152"/>
      <c r="L597" s="34"/>
      <c r="M597" s="153" t="s">
        <v>1</v>
      </c>
      <c r="N597" s="154" t="s">
        <v>44</v>
      </c>
      <c r="O597" s="59"/>
      <c r="P597" s="155">
        <f>O597*H597</f>
        <v>0</v>
      </c>
      <c r="Q597" s="155">
        <v>0</v>
      </c>
      <c r="R597" s="155">
        <f>Q597*H597</f>
        <v>0</v>
      </c>
      <c r="S597" s="155">
        <v>0</v>
      </c>
      <c r="T597" s="156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57" t="s">
        <v>175</v>
      </c>
      <c r="AT597" s="157" t="s">
        <v>171</v>
      </c>
      <c r="AU597" s="157" t="s">
        <v>176</v>
      </c>
      <c r="AY597" s="18" t="s">
        <v>169</v>
      </c>
      <c r="BE597" s="158">
        <f>IF(N597="základná",J597,0)</f>
        <v>0</v>
      </c>
      <c r="BF597" s="158">
        <f>IF(N597="znížená",J597,0)</f>
        <v>0</v>
      </c>
      <c r="BG597" s="158">
        <f>IF(N597="zákl. prenesená",J597,0)</f>
        <v>0</v>
      </c>
      <c r="BH597" s="158">
        <f>IF(N597="zníž. prenesená",J597,0)</f>
        <v>0</v>
      </c>
      <c r="BI597" s="158">
        <f>IF(N597="nulová",J597,0)</f>
        <v>0</v>
      </c>
      <c r="BJ597" s="18" t="s">
        <v>176</v>
      </c>
      <c r="BK597" s="159">
        <f>ROUND(I597*H597,3)</f>
        <v>0</v>
      </c>
      <c r="BL597" s="18" t="s">
        <v>175</v>
      </c>
      <c r="BM597" s="157" t="s">
        <v>687</v>
      </c>
    </row>
    <row r="598" spans="1:65" s="14" customFormat="1">
      <c r="B598" s="169"/>
      <c r="D598" s="161" t="s">
        <v>178</v>
      </c>
      <c r="E598" s="170" t="s">
        <v>1</v>
      </c>
      <c r="F598" s="171" t="s">
        <v>674</v>
      </c>
      <c r="H598" s="170" t="s">
        <v>1</v>
      </c>
      <c r="I598" s="172"/>
      <c r="L598" s="169"/>
      <c r="M598" s="173"/>
      <c r="N598" s="174"/>
      <c r="O598" s="174"/>
      <c r="P598" s="174"/>
      <c r="Q598" s="174"/>
      <c r="R598" s="174"/>
      <c r="S598" s="174"/>
      <c r="T598" s="175"/>
      <c r="AT598" s="170" t="s">
        <v>178</v>
      </c>
      <c r="AU598" s="170" t="s">
        <v>176</v>
      </c>
      <c r="AV598" s="14" t="s">
        <v>86</v>
      </c>
      <c r="AW598" s="14" t="s">
        <v>33</v>
      </c>
      <c r="AX598" s="14" t="s">
        <v>78</v>
      </c>
      <c r="AY598" s="170" t="s">
        <v>169</v>
      </c>
    </row>
    <row r="599" spans="1:65" s="13" customFormat="1">
      <c r="B599" s="160"/>
      <c r="D599" s="161" t="s">
        <v>178</v>
      </c>
      <c r="E599" s="162" t="s">
        <v>1</v>
      </c>
      <c r="F599" s="163" t="s">
        <v>688</v>
      </c>
      <c r="H599" s="164">
        <v>9.4160000000000004</v>
      </c>
      <c r="I599" s="165"/>
      <c r="L599" s="160"/>
      <c r="M599" s="166"/>
      <c r="N599" s="167"/>
      <c r="O599" s="167"/>
      <c r="P599" s="167"/>
      <c r="Q599" s="167"/>
      <c r="R599" s="167"/>
      <c r="S599" s="167"/>
      <c r="T599" s="168"/>
      <c r="AT599" s="162" t="s">
        <v>178</v>
      </c>
      <c r="AU599" s="162" t="s">
        <v>176</v>
      </c>
      <c r="AV599" s="13" t="s">
        <v>176</v>
      </c>
      <c r="AW599" s="13" t="s">
        <v>33</v>
      </c>
      <c r="AX599" s="13" t="s">
        <v>78</v>
      </c>
      <c r="AY599" s="162" t="s">
        <v>169</v>
      </c>
    </row>
    <row r="600" spans="1:65" s="13" customFormat="1">
      <c r="B600" s="160"/>
      <c r="D600" s="161" t="s">
        <v>178</v>
      </c>
      <c r="E600" s="162" t="s">
        <v>1</v>
      </c>
      <c r="F600" s="163" t="s">
        <v>689</v>
      </c>
      <c r="H600" s="164">
        <v>6.2119999999999997</v>
      </c>
      <c r="I600" s="165"/>
      <c r="L600" s="160"/>
      <c r="M600" s="166"/>
      <c r="N600" s="167"/>
      <c r="O600" s="167"/>
      <c r="P600" s="167"/>
      <c r="Q600" s="167"/>
      <c r="R600" s="167"/>
      <c r="S600" s="167"/>
      <c r="T600" s="168"/>
      <c r="AT600" s="162" t="s">
        <v>178</v>
      </c>
      <c r="AU600" s="162" t="s">
        <v>176</v>
      </c>
      <c r="AV600" s="13" t="s">
        <v>176</v>
      </c>
      <c r="AW600" s="13" t="s">
        <v>33</v>
      </c>
      <c r="AX600" s="13" t="s">
        <v>78</v>
      </c>
      <c r="AY600" s="162" t="s">
        <v>169</v>
      </c>
    </row>
    <row r="601" spans="1:65" s="13" customFormat="1">
      <c r="B601" s="160"/>
      <c r="D601" s="161" t="s">
        <v>178</v>
      </c>
      <c r="E601" s="162" t="s">
        <v>1</v>
      </c>
      <c r="F601" s="163" t="s">
        <v>690</v>
      </c>
      <c r="H601" s="164">
        <v>1.024</v>
      </c>
      <c r="I601" s="165"/>
      <c r="L601" s="160"/>
      <c r="M601" s="166"/>
      <c r="N601" s="167"/>
      <c r="O601" s="167"/>
      <c r="P601" s="167"/>
      <c r="Q601" s="167"/>
      <c r="R601" s="167"/>
      <c r="S601" s="167"/>
      <c r="T601" s="168"/>
      <c r="AT601" s="162" t="s">
        <v>178</v>
      </c>
      <c r="AU601" s="162" t="s">
        <v>176</v>
      </c>
      <c r="AV601" s="13" t="s">
        <v>176</v>
      </c>
      <c r="AW601" s="13" t="s">
        <v>33</v>
      </c>
      <c r="AX601" s="13" t="s">
        <v>78</v>
      </c>
      <c r="AY601" s="162" t="s">
        <v>169</v>
      </c>
    </row>
    <row r="602" spans="1:65" s="16" customFormat="1">
      <c r="B602" s="184"/>
      <c r="D602" s="161" t="s">
        <v>178</v>
      </c>
      <c r="E602" s="185" t="s">
        <v>1</v>
      </c>
      <c r="F602" s="186" t="s">
        <v>201</v>
      </c>
      <c r="H602" s="187">
        <v>16.652000000000001</v>
      </c>
      <c r="I602" s="188"/>
      <c r="L602" s="184"/>
      <c r="M602" s="189"/>
      <c r="N602" s="190"/>
      <c r="O602" s="190"/>
      <c r="P602" s="190"/>
      <c r="Q602" s="190"/>
      <c r="R602" s="190"/>
      <c r="S602" s="190"/>
      <c r="T602" s="191"/>
      <c r="AT602" s="185" t="s">
        <v>178</v>
      </c>
      <c r="AU602" s="185" t="s">
        <v>176</v>
      </c>
      <c r="AV602" s="16" t="s">
        <v>187</v>
      </c>
      <c r="AW602" s="16" t="s">
        <v>33</v>
      </c>
      <c r="AX602" s="16" t="s">
        <v>78</v>
      </c>
      <c r="AY602" s="185" t="s">
        <v>169</v>
      </c>
    </row>
    <row r="603" spans="1:65" s="14" customFormat="1">
      <c r="B603" s="169"/>
      <c r="D603" s="161" t="s">
        <v>178</v>
      </c>
      <c r="E603" s="170" t="s">
        <v>1</v>
      </c>
      <c r="F603" s="171" t="s">
        <v>677</v>
      </c>
      <c r="H603" s="170" t="s">
        <v>1</v>
      </c>
      <c r="I603" s="172"/>
      <c r="L603" s="169"/>
      <c r="M603" s="173"/>
      <c r="N603" s="174"/>
      <c r="O603" s="174"/>
      <c r="P603" s="174"/>
      <c r="Q603" s="174"/>
      <c r="R603" s="174"/>
      <c r="S603" s="174"/>
      <c r="T603" s="175"/>
      <c r="AT603" s="170" t="s">
        <v>178</v>
      </c>
      <c r="AU603" s="170" t="s">
        <v>176</v>
      </c>
      <c r="AV603" s="14" t="s">
        <v>86</v>
      </c>
      <c r="AW603" s="14" t="s">
        <v>33</v>
      </c>
      <c r="AX603" s="14" t="s">
        <v>78</v>
      </c>
      <c r="AY603" s="170" t="s">
        <v>169</v>
      </c>
    </row>
    <row r="604" spans="1:65" s="14" customFormat="1">
      <c r="B604" s="169"/>
      <c r="D604" s="161" t="s">
        <v>178</v>
      </c>
      <c r="E604" s="170" t="s">
        <v>1</v>
      </c>
      <c r="F604" s="171" t="s">
        <v>678</v>
      </c>
      <c r="H604" s="170" t="s">
        <v>1</v>
      </c>
      <c r="I604" s="172"/>
      <c r="L604" s="169"/>
      <c r="M604" s="173"/>
      <c r="N604" s="174"/>
      <c r="O604" s="174"/>
      <c r="P604" s="174"/>
      <c r="Q604" s="174"/>
      <c r="R604" s="174"/>
      <c r="S604" s="174"/>
      <c r="T604" s="175"/>
      <c r="AT604" s="170" t="s">
        <v>178</v>
      </c>
      <c r="AU604" s="170" t="s">
        <v>176</v>
      </c>
      <c r="AV604" s="14" t="s">
        <v>86</v>
      </c>
      <c r="AW604" s="14" t="s">
        <v>33</v>
      </c>
      <c r="AX604" s="14" t="s">
        <v>78</v>
      </c>
      <c r="AY604" s="170" t="s">
        <v>169</v>
      </c>
    </row>
    <row r="605" spans="1:65" s="14" customFormat="1">
      <c r="B605" s="169"/>
      <c r="D605" s="161" t="s">
        <v>178</v>
      </c>
      <c r="E605" s="170" t="s">
        <v>1</v>
      </c>
      <c r="F605" s="171" t="s">
        <v>679</v>
      </c>
      <c r="H605" s="170" t="s">
        <v>1</v>
      </c>
      <c r="I605" s="172"/>
      <c r="L605" s="169"/>
      <c r="M605" s="173"/>
      <c r="N605" s="174"/>
      <c r="O605" s="174"/>
      <c r="P605" s="174"/>
      <c r="Q605" s="174"/>
      <c r="R605" s="174"/>
      <c r="S605" s="174"/>
      <c r="T605" s="175"/>
      <c r="AT605" s="170" t="s">
        <v>178</v>
      </c>
      <c r="AU605" s="170" t="s">
        <v>176</v>
      </c>
      <c r="AV605" s="14" t="s">
        <v>86</v>
      </c>
      <c r="AW605" s="14" t="s">
        <v>33</v>
      </c>
      <c r="AX605" s="14" t="s">
        <v>78</v>
      </c>
      <c r="AY605" s="170" t="s">
        <v>169</v>
      </c>
    </row>
    <row r="606" spans="1:65" s="13" customFormat="1">
      <c r="B606" s="160"/>
      <c r="D606" s="161" t="s">
        <v>178</v>
      </c>
      <c r="E606" s="162" t="s">
        <v>1</v>
      </c>
      <c r="F606" s="163" t="s">
        <v>691</v>
      </c>
      <c r="H606" s="164">
        <v>17.850000000000001</v>
      </c>
      <c r="I606" s="165"/>
      <c r="L606" s="160"/>
      <c r="M606" s="166"/>
      <c r="N606" s="167"/>
      <c r="O606" s="167"/>
      <c r="P606" s="167"/>
      <c r="Q606" s="167"/>
      <c r="R606" s="167"/>
      <c r="S606" s="167"/>
      <c r="T606" s="168"/>
      <c r="AT606" s="162" t="s">
        <v>178</v>
      </c>
      <c r="AU606" s="162" t="s">
        <v>176</v>
      </c>
      <c r="AV606" s="13" t="s">
        <v>176</v>
      </c>
      <c r="AW606" s="13" t="s">
        <v>33</v>
      </c>
      <c r="AX606" s="13" t="s">
        <v>78</v>
      </c>
      <c r="AY606" s="162" t="s">
        <v>169</v>
      </c>
    </row>
    <row r="607" spans="1:65" s="13" customFormat="1">
      <c r="B607" s="160"/>
      <c r="D607" s="161" t="s">
        <v>178</v>
      </c>
      <c r="E607" s="162" t="s">
        <v>1</v>
      </c>
      <c r="F607" s="163" t="s">
        <v>692</v>
      </c>
      <c r="H607" s="164">
        <v>0.74</v>
      </c>
      <c r="I607" s="165"/>
      <c r="L607" s="160"/>
      <c r="M607" s="166"/>
      <c r="N607" s="167"/>
      <c r="O607" s="167"/>
      <c r="P607" s="167"/>
      <c r="Q607" s="167"/>
      <c r="R607" s="167"/>
      <c r="S607" s="167"/>
      <c r="T607" s="168"/>
      <c r="AT607" s="162" t="s">
        <v>178</v>
      </c>
      <c r="AU607" s="162" t="s">
        <v>176</v>
      </c>
      <c r="AV607" s="13" t="s">
        <v>176</v>
      </c>
      <c r="AW607" s="13" t="s">
        <v>33</v>
      </c>
      <c r="AX607" s="13" t="s">
        <v>78</v>
      </c>
      <c r="AY607" s="162" t="s">
        <v>169</v>
      </c>
    </row>
    <row r="608" spans="1:65" s="13" customFormat="1">
      <c r="B608" s="160"/>
      <c r="D608" s="161" t="s">
        <v>178</v>
      </c>
      <c r="E608" s="162" t="s">
        <v>1</v>
      </c>
      <c r="F608" s="163" t="s">
        <v>693</v>
      </c>
      <c r="H608" s="164">
        <v>1.2</v>
      </c>
      <c r="I608" s="165"/>
      <c r="L608" s="160"/>
      <c r="M608" s="166"/>
      <c r="N608" s="167"/>
      <c r="O608" s="167"/>
      <c r="P608" s="167"/>
      <c r="Q608" s="167"/>
      <c r="R608" s="167"/>
      <c r="S608" s="167"/>
      <c r="T608" s="168"/>
      <c r="AT608" s="162" t="s">
        <v>178</v>
      </c>
      <c r="AU608" s="162" t="s">
        <v>176</v>
      </c>
      <c r="AV608" s="13" t="s">
        <v>176</v>
      </c>
      <c r="AW608" s="13" t="s">
        <v>33</v>
      </c>
      <c r="AX608" s="13" t="s">
        <v>78</v>
      </c>
      <c r="AY608" s="162" t="s">
        <v>169</v>
      </c>
    </row>
    <row r="609" spans="1:65" s="16" customFormat="1">
      <c r="B609" s="184"/>
      <c r="D609" s="161" t="s">
        <v>178</v>
      </c>
      <c r="E609" s="185" t="s">
        <v>1</v>
      </c>
      <c r="F609" s="186" t="s">
        <v>201</v>
      </c>
      <c r="H609" s="187">
        <v>19.79</v>
      </c>
      <c r="I609" s="188"/>
      <c r="L609" s="184"/>
      <c r="M609" s="189"/>
      <c r="N609" s="190"/>
      <c r="O609" s="190"/>
      <c r="P609" s="190"/>
      <c r="Q609" s="190"/>
      <c r="R609" s="190"/>
      <c r="S609" s="190"/>
      <c r="T609" s="191"/>
      <c r="AT609" s="185" t="s">
        <v>178</v>
      </c>
      <c r="AU609" s="185" t="s">
        <v>176</v>
      </c>
      <c r="AV609" s="16" t="s">
        <v>187</v>
      </c>
      <c r="AW609" s="16" t="s">
        <v>33</v>
      </c>
      <c r="AX609" s="16" t="s">
        <v>78</v>
      </c>
      <c r="AY609" s="185" t="s">
        <v>169</v>
      </c>
    </row>
    <row r="610" spans="1:65" s="14" customFormat="1">
      <c r="B610" s="169"/>
      <c r="D610" s="161" t="s">
        <v>178</v>
      </c>
      <c r="E610" s="170" t="s">
        <v>1</v>
      </c>
      <c r="F610" s="171" t="s">
        <v>465</v>
      </c>
      <c r="H610" s="170" t="s">
        <v>1</v>
      </c>
      <c r="I610" s="172"/>
      <c r="L610" s="169"/>
      <c r="M610" s="173"/>
      <c r="N610" s="174"/>
      <c r="O610" s="174"/>
      <c r="P610" s="174"/>
      <c r="Q610" s="174"/>
      <c r="R610" s="174"/>
      <c r="S610" s="174"/>
      <c r="T610" s="175"/>
      <c r="AT610" s="170" t="s">
        <v>178</v>
      </c>
      <c r="AU610" s="170" t="s">
        <v>176</v>
      </c>
      <c r="AV610" s="14" t="s">
        <v>86</v>
      </c>
      <c r="AW610" s="14" t="s">
        <v>33</v>
      </c>
      <c r="AX610" s="14" t="s">
        <v>78</v>
      </c>
      <c r="AY610" s="170" t="s">
        <v>169</v>
      </c>
    </row>
    <row r="611" spans="1:65" s="13" customFormat="1">
      <c r="B611" s="160"/>
      <c r="D611" s="161" t="s">
        <v>178</v>
      </c>
      <c r="E611" s="162" t="s">
        <v>1</v>
      </c>
      <c r="F611" s="163" t="s">
        <v>694</v>
      </c>
      <c r="H611" s="164">
        <v>18.7</v>
      </c>
      <c r="I611" s="165"/>
      <c r="L611" s="160"/>
      <c r="M611" s="166"/>
      <c r="N611" s="167"/>
      <c r="O611" s="167"/>
      <c r="P611" s="167"/>
      <c r="Q611" s="167"/>
      <c r="R611" s="167"/>
      <c r="S611" s="167"/>
      <c r="T611" s="168"/>
      <c r="AT611" s="162" t="s">
        <v>178</v>
      </c>
      <c r="AU611" s="162" t="s">
        <v>176</v>
      </c>
      <c r="AV611" s="13" t="s">
        <v>176</v>
      </c>
      <c r="AW611" s="13" t="s">
        <v>33</v>
      </c>
      <c r="AX611" s="13" t="s">
        <v>78</v>
      </c>
      <c r="AY611" s="162" t="s">
        <v>169</v>
      </c>
    </row>
    <row r="612" spans="1:65" s="13" customFormat="1">
      <c r="B612" s="160"/>
      <c r="D612" s="161" t="s">
        <v>178</v>
      </c>
      <c r="E612" s="162" t="s">
        <v>1</v>
      </c>
      <c r="F612" s="163" t="s">
        <v>695</v>
      </c>
      <c r="H612" s="164">
        <v>0.84</v>
      </c>
      <c r="I612" s="165"/>
      <c r="L612" s="160"/>
      <c r="M612" s="166"/>
      <c r="N612" s="167"/>
      <c r="O612" s="167"/>
      <c r="P612" s="167"/>
      <c r="Q612" s="167"/>
      <c r="R612" s="167"/>
      <c r="S612" s="167"/>
      <c r="T612" s="168"/>
      <c r="AT612" s="162" t="s">
        <v>178</v>
      </c>
      <c r="AU612" s="162" t="s">
        <v>176</v>
      </c>
      <c r="AV612" s="13" t="s">
        <v>176</v>
      </c>
      <c r="AW612" s="13" t="s">
        <v>33</v>
      </c>
      <c r="AX612" s="13" t="s">
        <v>78</v>
      </c>
      <c r="AY612" s="162" t="s">
        <v>169</v>
      </c>
    </row>
    <row r="613" spans="1:65" s="15" customFormat="1">
      <c r="B613" s="176"/>
      <c r="D613" s="161" t="s">
        <v>178</v>
      </c>
      <c r="E613" s="177" t="s">
        <v>1</v>
      </c>
      <c r="F613" s="178" t="s">
        <v>186</v>
      </c>
      <c r="H613" s="179">
        <v>55.982000000000014</v>
      </c>
      <c r="I613" s="180"/>
      <c r="L613" s="176"/>
      <c r="M613" s="181"/>
      <c r="N613" s="182"/>
      <c r="O613" s="182"/>
      <c r="P613" s="182"/>
      <c r="Q613" s="182"/>
      <c r="R613" s="182"/>
      <c r="S613" s="182"/>
      <c r="T613" s="183"/>
      <c r="AT613" s="177" t="s">
        <v>178</v>
      </c>
      <c r="AU613" s="177" t="s">
        <v>176</v>
      </c>
      <c r="AV613" s="15" t="s">
        <v>175</v>
      </c>
      <c r="AW613" s="15" t="s">
        <v>33</v>
      </c>
      <c r="AX613" s="15" t="s">
        <v>86</v>
      </c>
      <c r="AY613" s="177" t="s">
        <v>169</v>
      </c>
    </row>
    <row r="614" spans="1:65" s="2" customFormat="1" ht="24.15" customHeight="1">
      <c r="A614" s="33"/>
      <c r="B614" s="145"/>
      <c r="C614" s="146" t="s">
        <v>696</v>
      </c>
      <c r="D614" s="146" t="s">
        <v>171</v>
      </c>
      <c r="E614" s="147" t="s">
        <v>697</v>
      </c>
      <c r="F614" s="148" t="s">
        <v>698</v>
      </c>
      <c r="G614" s="149" t="s">
        <v>328</v>
      </c>
      <c r="H614" s="150">
        <v>52.917999999999999</v>
      </c>
      <c r="I614" s="151"/>
      <c r="J614" s="150">
        <f>ROUND(I614*H614,3)</f>
        <v>0</v>
      </c>
      <c r="K614" s="152"/>
      <c r="L614" s="34"/>
      <c r="M614" s="153" t="s">
        <v>1</v>
      </c>
      <c r="N614" s="154" t="s">
        <v>44</v>
      </c>
      <c r="O614" s="59"/>
      <c r="P614" s="155">
        <f>O614*H614</f>
        <v>0</v>
      </c>
      <c r="Q614" s="155">
        <v>1.5399999999999999E-3</v>
      </c>
      <c r="R614" s="155">
        <f>Q614*H614</f>
        <v>8.1493719999999992E-2</v>
      </c>
      <c r="S614" s="155">
        <v>0</v>
      </c>
      <c r="T614" s="156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57" t="s">
        <v>175</v>
      </c>
      <c r="AT614" s="157" t="s">
        <v>171</v>
      </c>
      <c r="AU614" s="157" t="s">
        <v>176</v>
      </c>
      <c r="AY614" s="18" t="s">
        <v>169</v>
      </c>
      <c r="BE614" s="158">
        <f>IF(N614="základná",J614,0)</f>
        <v>0</v>
      </c>
      <c r="BF614" s="158">
        <f>IF(N614="znížená",J614,0)</f>
        <v>0</v>
      </c>
      <c r="BG614" s="158">
        <f>IF(N614="zákl. prenesená",J614,0)</f>
        <v>0</v>
      </c>
      <c r="BH614" s="158">
        <f>IF(N614="zníž. prenesená",J614,0)</f>
        <v>0</v>
      </c>
      <c r="BI614" s="158">
        <f>IF(N614="nulová",J614,0)</f>
        <v>0</v>
      </c>
      <c r="BJ614" s="18" t="s">
        <v>176</v>
      </c>
      <c r="BK614" s="159">
        <f>ROUND(I614*H614,3)</f>
        <v>0</v>
      </c>
      <c r="BL614" s="18" t="s">
        <v>175</v>
      </c>
      <c r="BM614" s="157" t="s">
        <v>699</v>
      </c>
    </row>
    <row r="615" spans="1:65" s="14" customFormat="1">
      <c r="B615" s="169"/>
      <c r="D615" s="161" t="s">
        <v>178</v>
      </c>
      <c r="E615" s="170" t="s">
        <v>1</v>
      </c>
      <c r="F615" s="171" t="s">
        <v>674</v>
      </c>
      <c r="H615" s="170" t="s">
        <v>1</v>
      </c>
      <c r="I615" s="172"/>
      <c r="L615" s="169"/>
      <c r="M615" s="173"/>
      <c r="N615" s="174"/>
      <c r="O615" s="174"/>
      <c r="P615" s="174"/>
      <c r="Q615" s="174"/>
      <c r="R615" s="174"/>
      <c r="S615" s="174"/>
      <c r="T615" s="175"/>
      <c r="AT615" s="170" t="s">
        <v>178</v>
      </c>
      <c r="AU615" s="170" t="s">
        <v>176</v>
      </c>
      <c r="AV615" s="14" t="s">
        <v>86</v>
      </c>
      <c r="AW615" s="14" t="s">
        <v>33</v>
      </c>
      <c r="AX615" s="14" t="s">
        <v>78</v>
      </c>
      <c r="AY615" s="170" t="s">
        <v>169</v>
      </c>
    </row>
    <row r="616" spans="1:65" s="13" customFormat="1">
      <c r="B616" s="160"/>
      <c r="D616" s="161" t="s">
        <v>178</v>
      </c>
      <c r="E616" s="162" t="s">
        <v>1</v>
      </c>
      <c r="F616" s="163" t="s">
        <v>688</v>
      </c>
      <c r="H616" s="164">
        <v>9.4160000000000004</v>
      </c>
      <c r="I616" s="165"/>
      <c r="L616" s="160"/>
      <c r="M616" s="166"/>
      <c r="N616" s="167"/>
      <c r="O616" s="167"/>
      <c r="P616" s="167"/>
      <c r="Q616" s="167"/>
      <c r="R616" s="167"/>
      <c r="S616" s="167"/>
      <c r="T616" s="168"/>
      <c r="AT616" s="162" t="s">
        <v>178</v>
      </c>
      <c r="AU616" s="162" t="s">
        <v>176</v>
      </c>
      <c r="AV616" s="13" t="s">
        <v>176</v>
      </c>
      <c r="AW616" s="13" t="s">
        <v>33</v>
      </c>
      <c r="AX616" s="13" t="s">
        <v>78</v>
      </c>
      <c r="AY616" s="162" t="s">
        <v>169</v>
      </c>
    </row>
    <row r="617" spans="1:65" s="13" customFormat="1">
      <c r="B617" s="160"/>
      <c r="D617" s="161" t="s">
        <v>178</v>
      </c>
      <c r="E617" s="162" t="s">
        <v>1</v>
      </c>
      <c r="F617" s="163" t="s">
        <v>689</v>
      </c>
      <c r="H617" s="164">
        <v>6.2119999999999997</v>
      </c>
      <c r="I617" s="165"/>
      <c r="L617" s="160"/>
      <c r="M617" s="166"/>
      <c r="N617" s="167"/>
      <c r="O617" s="167"/>
      <c r="P617" s="167"/>
      <c r="Q617" s="167"/>
      <c r="R617" s="167"/>
      <c r="S617" s="167"/>
      <c r="T617" s="168"/>
      <c r="AT617" s="162" t="s">
        <v>178</v>
      </c>
      <c r="AU617" s="162" t="s">
        <v>176</v>
      </c>
      <c r="AV617" s="13" t="s">
        <v>176</v>
      </c>
      <c r="AW617" s="13" t="s">
        <v>33</v>
      </c>
      <c r="AX617" s="13" t="s">
        <v>78</v>
      </c>
      <c r="AY617" s="162" t="s">
        <v>169</v>
      </c>
    </row>
    <row r="618" spans="1:65" s="16" customFormat="1">
      <c r="B618" s="184"/>
      <c r="D618" s="161" t="s">
        <v>178</v>
      </c>
      <c r="E618" s="185" t="s">
        <v>1</v>
      </c>
      <c r="F618" s="186" t="s">
        <v>201</v>
      </c>
      <c r="H618" s="187">
        <v>15.628</v>
      </c>
      <c r="I618" s="188"/>
      <c r="L618" s="184"/>
      <c r="M618" s="189"/>
      <c r="N618" s="190"/>
      <c r="O618" s="190"/>
      <c r="P618" s="190"/>
      <c r="Q618" s="190"/>
      <c r="R618" s="190"/>
      <c r="S618" s="190"/>
      <c r="T618" s="191"/>
      <c r="AT618" s="185" t="s">
        <v>178</v>
      </c>
      <c r="AU618" s="185" t="s">
        <v>176</v>
      </c>
      <c r="AV618" s="16" t="s">
        <v>187</v>
      </c>
      <c r="AW618" s="16" t="s">
        <v>33</v>
      </c>
      <c r="AX618" s="16" t="s">
        <v>78</v>
      </c>
      <c r="AY618" s="185" t="s">
        <v>169</v>
      </c>
    </row>
    <row r="619" spans="1:65" s="14" customFormat="1">
      <c r="B619" s="169"/>
      <c r="D619" s="161" t="s">
        <v>178</v>
      </c>
      <c r="E619" s="170" t="s">
        <v>1</v>
      </c>
      <c r="F619" s="171" t="s">
        <v>677</v>
      </c>
      <c r="H619" s="170" t="s">
        <v>1</v>
      </c>
      <c r="I619" s="172"/>
      <c r="L619" s="169"/>
      <c r="M619" s="173"/>
      <c r="N619" s="174"/>
      <c r="O619" s="174"/>
      <c r="P619" s="174"/>
      <c r="Q619" s="174"/>
      <c r="R619" s="174"/>
      <c r="S619" s="174"/>
      <c r="T619" s="175"/>
      <c r="AT619" s="170" t="s">
        <v>178</v>
      </c>
      <c r="AU619" s="170" t="s">
        <v>176</v>
      </c>
      <c r="AV619" s="14" t="s">
        <v>86</v>
      </c>
      <c r="AW619" s="14" t="s">
        <v>33</v>
      </c>
      <c r="AX619" s="14" t="s">
        <v>78</v>
      </c>
      <c r="AY619" s="170" t="s">
        <v>169</v>
      </c>
    </row>
    <row r="620" spans="1:65" s="14" customFormat="1">
      <c r="B620" s="169"/>
      <c r="D620" s="161" t="s">
        <v>178</v>
      </c>
      <c r="E620" s="170" t="s">
        <v>1</v>
      </c>
      <c r="F620" s="171" t="s">
        <v>678</v>
      </c>
      <c r="H620" s="170" t="s">
        <v>1</v>
      </c>
      <c r="I620" s="172"/>
      <c r="L620" s="169"/>
      <c r="M620" s="173"/>
      <c r="N620" s="174"/>
      <c r="O620" s="174"/>
      <c r="P620" s="174"/>
      <c r="Q620" s="174"/>
      <c r="R620" s="174"/>
      <c r="S620" s="174"/>
      <c r="T620" s="175"/>
      <c r="AT620" s="170" t="s">
        <v>178</v>
      </c>
      <c r="AU620" s="170" t="s">
        <v>176</v>
      </c>
      <c r="AV620" s="14" t="s">
        <v>86</v>
      </c>
      <c r="AW620" s="14" t="s">
        <v>33</v>
      </c>
      <c r="AX620" s="14" t="s">
        <v>78</v>
      </c>
      <c r="AY620" s="170" t="s">
        <v>169</v>
      </c>
    </row>
    <row r="621" spans="1:65" s="14" customFormat="1">
      <c r="B621" s="169"/>
      <c r="D621" s="161" t="s">
        <v>178</v>
      </c>
      <c r="E621" s="170" t="s">
        <v>1</v>
      </c>
      <c r="F621" s="171" t="s">
        <v>679</v>
      </c>
      <c r="H621" s="170" t="s">
        <v>1</v>
      </c>
      <c r="I621" s="172"/>
      <c r="L621" s="169"/>
      <c r="M621" s="173"/>
      <c r="N621" s="174"/>
      <c r="O621" s="174"/>
      <c r="P621" s="174"/>
      <c r="Q621" s="174"/>
      <c r="R621" s="174"/>
      <c r="S621" s="174"/>
      <c r="T621" s="175"/>
      <c r="AT621" s="170" t="s">
        <v>178</v>
      </c>
      <c r="AU621" s="170" t="s">
        <v>176</v>
      </c>
      <c r="AV621" s="14" t="s">
        <v>86</v>
      </c>
      <c r="AW621" s="14" t="s">
        <v>33</v>
      </c>
      <c r="AX621" s="14" t="s">
        <v>78</v>
      </c>
      <c r="AY621" s="170" t="s">
        <v>169</v>
      </c>
    </row>
    <row r="622" spans="1:65" s="13" customFormat="1">
      <c r="B622" s="160"/>
      <c r="D622" s="161" t="s">
        <v>178</v>
      </c>
      <c r="E622" s="162" t="s">
        <v>1</v>
      </c>
      <c r="F622" s="163" t="s">
        <v>691</v>
      </c>
      <c r="H622" s="164">
        <v>17.850000000000001</v>
      </c>
      <c r="I622" s="165"/>
      <c r="L622" s="160"/>
      <c r="M622" s="166"/>
      <c r="N622" s="167"/>
      <c r="O622" s="167"/>
      <c r="P622" s="167"/>
      <c r="Q622" s="167"/>
      <c r="R622" s="167"/>
      <c r="S622" s="167"/>
      <c r="T622" s="168"/>
      <c r="AT622" s="162" t="s">
        <v>178</v>
      </c>
      <c r="AU622" s="162" t="s">
        <v>176</v>
      </c>
      <c r="AV622" s="13" t="s">
        <v>176</v>
      </c>
      <c r="AW622" s="13" t="s">
        <v>33</v>
      </c>
      <c r="AX622" s="13" t="s">
        <v>78</v>
      </c>
      <c r="AY622" s="162" t="s">
        <v>169</v>
      </c>
    </row>
    <row r="623" spans="1:65" s="13" customFormat="1">
      <c r="B623" s="160"/>
      <c r="D623" s="161" t="s">
        <v>178</v>
      </c>
      <c r="E623" s="162" t="s">
        <v>1</v>
      </c>
      <c r="F623" s="163" t="s">
        <v>692</v>
      </c>
      <c r="H623" s="164">
        <v>0.74</v>
      </c>
      <c r="I623" s="165"/>
      <c r="L623" s="160"/>
      <c r="M623" s="166"/>
      <c r="N623" s="167"/>
      <c r="O623" s="167"/>
      <c r="P623" s="167"/>
      <c r="Q623" s="167"/>
      <c r="R623" s="167"/>
      <c r="S623" s="167"/>
      <c r="T623" s="168"/>
      <c r="AT623" s="162" t="s">
        <v>178</v>
      </c>
      <c r="AU623" s="162" t="s">
        <v>176</v>
      </c>
      <c r="AV623" s="13" t="s">
        <v>176</v>
      </c>
      <c r="AW623" s="13" t="s">
        <v>33</v>
      </c>
      <c r="AX623" s="13" t="s">
        <v>78</v>
      </c>
      <c r="AY623" s="162" t="s">
        <v>169</v>
      </c>
    </row>
    <row r="624" spans="1:65" s="16" customFormat="1">
      <c r="B624" s="184"/>
      <c r="D624" s="161" t="s">
        <v>178</v>
      </c>
      <c r="E624" s="185" t="s">
        <v>1</v>
      </c>
      <c r="F624" s="186" t="s">
        <v>201</v>
      </c>
      <c r="H624" s="187">
        <v>18.59</v>
      </c>
      <c r="I624" s="188"/>
      <c r="L624" s="184"/>
      <c r="M624" s="189"/>
      <c r="N624" s="190"/>
      <c r="O624" s="190"/>
      <c r="P624" s="190"/>
      <c r="Q624" s="190"/>
      <c r="R624" s="190"/>
      <c r="S624" s="190"/>
      <c r="T624" s="191"/>
      <c r="AT624" s="185" t="s">
        <v>178</v>
      </c>
      <c r="AU624" s="185" t="s">
        <v>176</v>
      </c>
      <c r="AV624" s="16" t="s">
        <v>187</v>
      </c>
      <c r="AW624" s="16" t="s">
        <v>33</v>
      </c>
      <c r="AX624" s="16" t="s">
        <v>78</v>
      </c>
      <c r="AY624" s="185" t="s">
        <v>169</v>
      </c>
    </row>
    <row r="625" spans="1:65" s="14" customFormat="1">
      <c r="B625" s="169"/>
      <c r="D625" s="161" t="s">
        <v>178</v>
      </c>
      <c r="E625" s="170" t="s">
        <v>1</v>
      </c>
      <c r="F625" s="171" t="s">
        <v>465</v>
      </c>
      <c r="H625" s="170" t="s">
        <v>1</v>
      </c>
      <c r="I625" s="172"/>
      <c r="L625" s="169"/>
      <c r="M625" s="173"/>
      <c r="N625" s="174"/>
      <c r="O625" s="174"/>
      <c r="P625" s="174"/>
      <c r="Q625" s="174"/>
      <c r="R625" s="174"/>
      <c r="S625" s="174"/>
      <c r="T625" s="175"/>
      <c r="AT625" s="170" t="s">
        <v>178</v>
      </c>
      <c r="AU625" s="170" t="s">
        <v>176</v>
      </c>
      <c r="AV625" s="14" t="s">
        <v>86</v>
      </c>
      <c r="AW625" s="14" t="s">
        <v>33</v>
      </c>
      <c r="AX625" s="14" t="s">
        <v>78</v>
      </c>
      <c r="AY625" s="170" t="s">
        <v>169</v>
      </c>
    </row>
    <row r="626" spans="1:65" s="13" customFormat="1">
      <c r="B626" s="160"/>
      <c r="D626" s="161" t="s">
        <v>178</v>
      </c>
      <c r="E626" s="162" t="s">
        <v>1</v>
      </c>
      <c r="F626" s="163" t="s">
        <v>694</v>
      </c>
      <c r="H626" s="164">
        <v>18.7</v>
      </c>
      <c r="I626" s="165"/>
      <c r="L626" s="160"/>
      <c r="M626" s="166"/>
      <c r="N626" s="167"/>
      <c r="O626" s="167"/>
      <c r="P626" s="167"/>
      <c r="Q626" s="167"/>
      <c r="R626" s="167"/>
      <c r="S626" s="167"/>
      <c r="T626" s="168"/>
      <c r="AT626" s="162" t="s">
        <v>178</v>
      </c>
      <c r="AU626" s="162" t="s">
        <v>176</v>
      </c>
      <c r="AV626" s="13" t="s">
        <v>176</v>
      </c>
      <c r="AW626" s="13" t="s">
        <v>33</v>
      </c>
      <c r="AX626" s="13" t="s">
        <v>78</v>
      </c>
      <c r="AY626" s="162" t="s">
        <v>169</v>
      </c>
    </row>
    <row r="627" spans="1:65" s="15" customFormat="1">
      <c r="B627" s="176"/>
      <c r="D627" s="161" t="s">
        <v>178</v>
      </c>
      <c r="E627" s="177" t="s">
        <v>1</v>
      </c>
      <c r="F627" s="178" t="s">
        <v>186</v>
      </c>
      <c r="H627" s="179">
        <v>52.918000000000006</v>
      </c>
      <c r="I627" s="180"/>
      <c r="L627" s="176"/>
      <c r="M627" s="181"/>
      <c r="N627" s="182"/>
      <c r="O627" s="182"/>
      <c r="P627" s="182"/>
      <c r="Q627" s="182"/>
      <c r="R627" s="182"/>
      <c r="S627" s="182"/>
      <c r="T627" s="183"/>
      <c r="AT627" s="177" t="s">
        <v>178</v>
      </c>
      <c r="AU627" s="177" t="s">
        <v>176</v>
      </c>
      <c r="AV627" s="15" t="s">
        <v>175</v>
      </c>
      <c r="AW627" s="15" t="s">
        <v>33</v>
      </c>
      <c r="AX627" s="15" t="s">
        <v>86</v>
      </c>
      <c r="AY627" s="177" t="s">
        <v>169</v>
      </c>
    </row>
    <row r="628" spans="1:65" s="2" customFormat="1" ht="24.15" customHeight="1">
      <c r="A628" s="33"/>
      <c r="B628" s="145"/>
      <c r="C628" s="146" t="s">
        <v>700</v>
      </c>
      <c r="D628" s="146" t="s">
        <v>171</v>
      </c>
      <c r="E628" s="147" t="s">
        <v>701</v>
      </c>
      <c r="F628" s="148" t="s">
        <v>702</v>
      </c>
      <c r="G628" s="149" t="s">
        <v>328</v>
      </c>
      <c r="H628" s="150">
        <v>52.917999999999999</v>
      </c>
      <c r="I628" s="151"/>
      <c r="J628" s="150">
        <f>ROUND(I628*H628,3)</f>
        <v>0</v>
      </c>
      <c r="K628" s="152"/>
      <c r="L628" s="34"/>
      <c r="M628" s="153" t="s">
        <v>1</v>
      </c>
      <c r="N628" s="154" t="s">
        <v>44</v>
      </c>
      <c r="O628" s="59"/>
      <c r="P628" s="155">
        <f>O628*H628</f>
        <v>0</v>
      </c>
      <c r="Q628" s="155">
        <v>0</v>
      </c>
      <c r="R628" s="155">
        <f>Q628*H628</f>
        <v>0</v>
      </c>
      <c r="S628" s="155">
        <v>0</v>
      </c>
      <c r="T628" s="156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57" t="s">
        <v>175</v>
      </c>
      <c r="AT628" s="157" t="s">
        <v>171</v>
      </c>
      <c r="AU628" s="157" t="s">
        <v>176</v>
      </c>
      <c r="AY628" s="18" t="s">
        <v>169</v>
      </c>
      <c r="BE628" s="158">
        <f>IF(N628="základná",J628,0)</f>
        <v>0</v>
      </c>
      <c r="BF628" s="158">
        <f>IF(N628="znížená",J628,0)</f>
        <v>0</v>
      </c>
      <c r="BG628" s="158">
        <f>IF(N628="zákl. prenesená",J628,0)</f>
        <v>0</v>
      </c>
      <c r="BH628" s="158">
        <f>IF(N628="zníž. prenesená",J628,0)</f>
        <v>0</v>
      </c>
      <c r="BI628" s="158">
        <f>IF(N628="nulová",J628,0)</f>
        <v>0</v>
      </c>
      <c r="BJ628" s="18" t="s">
        <v>176</v>
      </c>
      <c r="BK628" s="159">
        <f>ROUND(I628*H628,3)</f>
        <v>0</v>
      </c>
      <c r="BL628" s="18" t="s">
        <v>175</v>
      </c>
      <c r="BM628" s="157" t="s">
        <v>703</v>
      </c>
    </row>
    <row r="629" spans="1:65" s="2" customFormat="1" ht="14.4" customHeight="1">
      <c r="A629" s="33"/>
      <c r="B629" s="145"/>
      <c r="C629" s="146" t="s">
        <v>704</v>
      </c>
      <c r="D629" s="146" t="s">
        <v>171</v>
      </c>
      <c r="E629" s="147" t="s">
        <v>705</v>
      </c>
      <c r="F629" s="148" t="s">
        <v>706</v>
      </c>
      <c r="G629" s="149" t="s">
        <v>317</v>
      </c>
      <c r="H629" s="150">
        <v>0.13100000000000001</v>
      </c>
      <c r="I629" s="151"/>
      <c r="J629" s="150">
        <f>ROUND(I629*H629,3)</f>
        <v>0</v>
      </c>
      <c r="K629" s="152"/>
      <c r="L629" s="34"/>
      <c r="M629" s="153" t="s">
        <v>1</v>
      </c>
      <c r="N629" s="154" t="s">
        <v>44</v>
      </c>
      <c r="O629" s="59"/>
      <c r="P629" s="155">
        <f>O629*H629</f>
        <v>0</v>
      </c>
      <c r="Q629" s="155">
        <v>1.01555</v>
      </c>
      <c r="R629" s="155">
        <f>Q629*H629</f>
        <v>0.13303704999999999</v>
      </c>
      <c r="S629" s="155">
        <v>0</v>
      </c>
      <c r="T629" s="156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57" t="s">
        <v>175</v>
      </c>
      <c r="AT629" s="157" t="s">
        <v>171</v>
      </c>
      <c r="AU629" s="157" t="s">
        <v>176</v>
      </c>
      <c r="AY629" s="18" t="s">
        <v>169</v>
      </c>
      <c r="BE629" s="158">
        <f>IF(N629="základná",J629,0)</f>
        <v>0</v>
      </c>
      <c r="BF629" s="158">
        <f>IF(N629="znížená",J629,0)</f>
        <v>0</v>
      </c>
      <c r="BG629" s="158">
        <f>IF(N629="zákl. prenesená",J629,0)</f>
        <v>0</v>
      </c>
      <c r="BH629" s="158">
        <f>IF(N629="zníž. prenesená",J629,0)</f>
        <v>0</v>
      </c>
      <c r="BI629" s="158">
        <f>IF(N629="nulová",J629,0)</f>
        <v>0</v>
      </c>
      <c r="BJ629" s="18" t="s">
        <v>176</v>
      </c>
      <c r="BK629" s="159">
        <f>ROUND(I629*H629,3)</f>
        <v>0</v>
      </c>
      <c r="BL629" s="18" t="s">
        <v>175</v>
      </c>
      <c r="BM629" s="157" t="s">
        <v>707</v>
      </c>
    </row>
    <row r="630" spans="1:65" s="14" customFormat="1">
      <c r="B630" s="169"/>
      <c r="D630" s="161" t="s">
        <v>178</v>
      </c>
      <c r="E630" s="170" t="s">
        <v>1</v>
      </c>
      <c r="F630" s="171" t="s">
        <v>677</v>
      </c>
      <c r="H630" s="170" t="s">
        <v>1</v>
      </c>
      <c r="I630" s="172"/>
      <c r="L630" s="169"/>
      <c r="M630" s="173"/>
      <c r="N630" s="174"/>
      <c r="O630" s="174"/>
      <c r="P630" s="174"/>
      <c r="Q630" s="174"/>
      <c r="R630" s="174"/>
      <c r="S630" s="174"/>
      <c r="T630" s="175"/>
      <c r="AT630" s="170" t="s">
        <v>178</v>
      </c>
      <c r="AU630" s="170" t="s">
        <v>176</v>
      </c>
      <c r="AV630" s="14" t="s">
        <v>86</v>
      </c>
      <c r="AW630" s="14" t="s">
        <v>33</v>
      </c>
      <c r="AX630" s="14" t="s">
        <v>78</v>
      </c>
      <c r="AY630" s="170" t="s">
        <v>169</v>
      </c>
    </row>
    <row r="631" spans="1:65" s="13" customFormat="1">
      <c r="B631" s="160"/>
      <c r="D631" s="161" t="s">
        <v>178</v>
      </c>
      <c r="E631" s="162" t="s">
        <v>1</v>
      </c>
      <c r="F631" s="163" t="s">
        <v>708</v>
      </c>
      <c r="H631" s="164">
        <v>0.13100000000000001</v>
      </c>
      <c r="I631" s="165"/>
      <c r="L631" s="160"/>
      <c r="M631" s="166"/>
      <c r="N631" s="167"/>
      <c r="O631" s="167"/>
      <c r="P631" s="167"/>
      <c r="Q631" s="167"/>
      <c r="R631" s="167"/>
      <c r="S631" s="167"/>
      <c r="T631" s="168"/>
      <c r="AT631" s="162" t="s">
        <v>178</v>
      </c>
      <c r="AU631" s="162" t="s">
        <v>176</v>
      </c>
      <c r="AV631" s="13" t="s">
        <v>176</v>
      </c>
      <c r="AW631" s="13" t="s">
        <v>33</v>
      </c>
      <c r="AX631" s="13" t="s">
        <v>86</v>
      </c>
      <c r="AY631" s="162" t="s">
        <v>169</v>
      </c>
    </row>
    <row r="632" spans="1:65" s="2" customFormat="1" ht="24.15" customHeight="1">
      <c r="A632" s="33"/>
      <c r="B632" s="145"/>
      <c r="C632" s="146" t="s">
        <v>709</v>
      </c>
      <c r="D632" s="146" t="s">
        <v>171</v>
      </c>
      <c r="E632" s="147" t="s">
        <v>710</v>
      </c>
      <c r="F632" s="148" t="s">
        <v>711</v>
      </c>
      <c r="G632" s="149" t="s">
        <v>317</v>
      </c>
      <c r="H632" s="150">
        <v>0.16600000000000001</v>
      </c>
      <c r="I632" s="151"/>
      <c r="J632" s="150">
        <f>ROUND(I632*H632,3)</f>
        <v>0</v>
      </c>
      <c r="K632" s="152"/>
      <c r="L632" s="34"/>
      <c r="M632" s="153" t="s">
        <v>1</v>
      </c>
      <c r="N632" s="154" t="s">
        <v>44</v>
      </c>
      <c r="O632" s="59"/>
      <c r="P632" s="155">
        <f>O632*H632</f>
        <v>0</v>
      </c>
      <c r="Q632" s="155">
        <v>1.20296</v>
      </c>
      <c r="R632" s="155">
        <f>Q632*H632</f>
        <v>0.19969136000000001</v>
      </c>
      <c r="S632" s="155">
        <v>0</v>
      </c>
      <c r="T632" s="156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57" t="s">
        <v>175</v>
      </c>
      <c r="AT632" s="157" t="s">
        <v>171</v>
      </c>
      <c r="AU632" s="157" t="s">
        <v>176</v>
      </c>
      <c r="AY632" s="18" t="s">
        <v>169</v>
      </c>
      <c r="BE632" s="158">
        <f>IF(N632="základná",J632,0)</f>
        <v>0</v>
      </c>
      <c r="BF632" s="158">
        <f>IF(N632="znížená",J632,0)</f>
        <v>0</v>
      </c>
      <c r="BG632" s="158">
        <f>IF(N632="zákl. prenesená",J632,0)</f>
        <v>0</v>
      </c>
      <c r="BH632" s="158">
        <f>IF(N632="zníž. prenesená",J632,0)</f>
        <v>0</v>
      </c>
      <c r="BI632" s="158">
        <f>IF(N632="nulová",J632,0)</f>
        <v>0</v>
      </c>
      <c r="BJ632" s="18" t="s">
        <v>176</v>
      </c>
      <c r="BK632" s="159">
        <f>ROUND(I632*H632,3)</f>
        <v>0</v>
      </c>
      <c r="BL632" s="18" t="s">
        <v>175</v>
      </c>
      <c r="BM632" s="157" t="s">
        <v>712</v>
      </c>
    </row>
    <row r="633" spans="1:65" s="14" customFormat="1">
      <c r="B633" s="169"/>
      <c r="D633" s="161" t="s">
        <v>178</v>
      </c>
      <c r="E633" s="170" t="s">
        <v>1</v>
      </c>
      <c r="F633" s="171" t="s">
        <v>713</v>
      </c>
      <c r="H633" s="170" t="s">
        <v>1</v>
      </c>
      <c r="I633" s="172"/>
      <c r="L633" s="169"/>
      <c r="M633" s="173"/>
      <c r="N633" s="174"/>
      <c r="O633" s="174"/>
      <c r="P633" s="174"/>
      <c r="Q633" s="174"/>
      <c r="R633" s="174"/>
      <c r="S633" s="174"/>
      <c r="T633" s="175"/>
      <c r="AT633" s="170" t="s">
        <v>178</v>
      </c>
      <c r="AU633" s="170" t="s">
        <v>176</v>
      </c>
      <c r="AV633" s="14" t="s">
        <v>86</v>
      </c>
      <c r="AW633" s="14" t="s">
        <v>33</v>
      </c>
      <c r="AX633" s="14" t="s">
        <v>78</v>
      </c>
      <c r="AY633" s="170" t="s">
        <v>169</v>
      </c>
    </row>
    <row r="634" spans="1:65" s="14" customFormat="1">
      <c r="B634" s="169"/>
      <c r="D634" s="161" t="s">
        <v>178</v>
      </c>
      <c r="E634" s="170" t="s">
        <v>1</v>
      </c>
      <c r="F634" s="171" t="s">
        <v>714</v>
      </c>
      <c r="H634" s="170" t="s">
        <v>1</v>
      </c>
      <c r="I634" s="172"/>
      <c r="L634" s="169"/>
      <c r="M634" s="173"/>
      <c r="N634" s="174"/>
      <c r="O634" s="174"/>
      <c r="P634" s="174"/>
      <c r="Q634" s="174"/>
      <c r="R634" s="174"/>
      <c r="S634" s="174"/>
      <c r="T634" s="175"/>
      <c r="AT634" s="170" t="s">
        <v>178</v>
      </c>
      <c r="AU634" s="170" t="s">
        <v>176</v>
      </c>
      <c r="AV634" s="14" t="s">
        <v>86</v>
      </c>
      <c r="AW634" s="14" t="s">
        <v>33</v>
      </c>
      <c r="AX634" s="14" t="s">
        <v>78</v>
      </c>
      <c r="AY634" s="170" t="s">
        <v>169</v>
      </c>
    </row>
    <row r="635" spans="1:65" s="13" customFormat="1">
      <c r="B635" s="160"/>
      <c r="D635" s="161" t="s">
        <v>178</v>
      </c>
      <c r="E635" s="162" t="s">
        <v>1</v>
      </c>
      <c r="F635" s="163" t="s">
        <v>715</v>
      </c>
      <c r="H635" s="164">
        <v>6.9000000000000006E-2</v>
      </c>
      <c r="I635" s="165"/>
      <c r="L635" s="160"/>
      <c r="M635" s="166"/>
      <c r="N635" s="167"/>
      <c r="O635" s="167"/>
      <c r="P635" s="167"/>
      <c r="Q635" s="167"/>
      <c r="R635" s="167"/>
      <c r="S635" s="167"/>
      <c r="T635" s="168"/>
      <c r="AT635" s="162" t="s">
        <v>178</v>
      </c>
      <c r="AU635" s="162" t="s">
        <v>176</v>
      </c>
      <c r="AV635" s="13" t="s">
        <v>176</v>
      </c>
      <c r="AW635" s="13" t="s">
        <v>33</v>
      </c>
      <c r="AX635" s="13" t="s">
        <v>78</v>
      </c>
      <c r="AY635" s="162" t="s">
        <v>169</v>
      </c>
    </row>
    <row r="636" spans="1:65" s="14" customFormat="1">
      <c r="B636" s="169"/>
      <c r="D636" s="161" t="s">
        <v>178</v>
      </c>
      <c r="E636" s="170" t="s">
        <v>1</v>
      </c>
      <c r="F636" s="171" t="s">
        <v>716</v>
      </c>
      <c r="H636" s="170" t="s">
        <v>1</v>
      </c>
      <c r="I636" s="172"/>
      <c r="L636" s="169"/>
      <c r="M636" s="173"/>
      <c r="N636" s="174"/>
      <c r="O636" s="174"/>
      <c r="P636" s="174"/>
      <c r="Q636" s="174"/>
      <c r="R636" s="174"/>
      <c r="S636" s="174"/>
      <c r="T636" s="175"/>
      <c r="AT636" s="170" t="s">
        <v>178</v>
      </c>
      <c r="AU636" s="170" t="s">
        <v>176</v>
      </c>
      <c r="AV636" s="14" t="s">
        <v>86</v>
      </c>
      <c r="AW636" s="14" t="s">
        <v>33</v>
      </c>
      <c r="AX636" s="14" t="s">
        <v>78</v>
      </c>
      <c r="AY636" s="170" t="s">
        <v>169</v>
      </c>
    </row>
    <row r="637" spans="1:65" s="14" customFormat="1">
      <c r="B637" s="169"/>
      <c r="D637" s="161" t="s">
        <v>178</v>
      </c>
      <c r="E637" s="170" t="s">
        <v>1</v>
      </c>
      <c r="F637" s="171" t="s">
        <v>717</v>
      </c>
      <c r="H637" s="170" t="s">
        <v>1</v>
      </c>
      <c r="I637" s="172"/>
      <c r="L637" s="169"/>
      <c r="M637" s="173"/>
      <c r="N637" s="174"/>
      <c r="O637" s="174"/>
      <c r="P637" s="174"/>
      <c r="Q637" s="174"/>
      <c r="R637" s="174"/>
      <c r="S637" s="174"/>
      <c r="T637" s="175"/>
      <c r="AT637" s="170" t="s">
        <v>178</v>
      </c>
      <c r="AU637" s="170" t="s">
        <v>176</v>
      </c>
      <c r="AV637" s="14" t="s">
        <v>86</v>
      </c>
      <c r="AW637" s="14" t="s">
        <v>33</v>
      </c>
      <c r="AX637" s="14" t="s">
        <v>78</v>
      </c>
      <c r="AY637" s="170" t="s">
        <v>169</v>
      </c>
    </row>
    <row r="638" spans="1:65" s="14" customFormat="1">
      <c r="B638" s="169"/>
      <c r="D638" s="161" t="s">
        <v>178</v>
      </c>
      <c r="E638" s="170" t="s">
        <v>1</v>
      </c>
      <c r="F638" s="171" t="s">
        <v>718</v>
      </c>
      <c r="H638" s="170" t="s">
        <v>1</v>
      </c>
      <c r="I638" s="172"/>
      <c r="L638" s="169"/>
      <c r="M638" s="173"/>
      <c r="N638" s="174"/>
      <c r="O638" s="174"/>
      <c r="P638" s="174"/>
      <c r="Q638" s="174"/>
      <c r="R638" s="174"/>
      <c r="S638" s="174"/>
      <c r="T638" s="175"/>
      <c r="AT638" s="170" t="s">
        <v>178</v>
      </c>
      <c r="AU638" s="170" t="s">
        <v>176</v>
      </c>
      <c r="AV638" s="14" t="s">
        <v>86</v>
      </c>
      <c r="AW638" s="14" t="s">
        <v>33</v>
      </c>
      <c r="AX638" s="14" t="s">
        <v>78</v>
      </c>
      <c r="AY638" s="170" t="s">
        <v>169</v>
      </c>
    </row>
    <row r="639" spans="1:65" s="13" customFormat="1">
      <c r="B639" s="160"/>
      <c r="D639" s="161" t="s">
        <v>178</v>
      </c>
      <c r="E639" s="162" t="s">
        <v>1</v>
      </c>
      <c r="F639" s="163" t="s">
        <v>719</v>
      </c>
      <c r="H639" s="164">
        <v>9.7000000000000003E-2</v>
      </c>
      <c r="I639" s="165"/>
      <c r="L639" s="160"/>
      <c r="M639" s="166"/>
      <c r="N639" s="167"/>
      <c r="O639" s="167"/>
      <c r="P639" s="167"/>
      <c r="Q639" s="167"/>
      <c r="R639" s="167"/>
      <c r="S639" s="167"/>
      <c r="T639" s="168"/>
      <c r="AT639" s="162" t="s">
        <v>178</v>
      </c>
      <c r="AU639" s="162" t="s">
        <v>176</v>
      </c>
      <c r="AV639" s="13" t="s">
        <v>176</v>
      </c>
      <c r="AW639" s="13" t="s">
        <v>33</v>
      </c>
      <c r="AX639" s="13" t="s">
        <v>78</v>
      </c>
      <c r="AY639" s="162" t="s">
        <v>169</v>
      </c>
    </row>
    <row r="640" spans="1:65" s="15" customFormat="1">
      <c r="B640" s="176"/>
      <c r="D640" s="161" t="s">
        <v>178</v>
      </c>
      <c r="E640" s="177" t="s">
        <v>1</v>
      </c>
      <c r="F640" s="178" t="s">
        <v>186</v>
      </c>
      <c r="H640" s="179">
        <v>0.16600000000000001</v>
      </c>
      <c r="I640" s="180"/>
      <c r="L640" s="176"/>
      <c r="M640" s="181"/>
      <c r="N640" s="182"/>
      <c r="O640" s="182"/>
      <c r="P640" s="182"/>
      <c r="Q640" s="182"/>
      <c r="R640" s="182"/>
      <c r="S640" s="182"/>
      <c r="T640" s="183"/>
      <c r="AT640" s="177" t="s">
        <v>178</v>
      </c>
      <c r="AU640" s="177" t="s">
        <v>176</v>
      </c>
      <c r="AV640" s="15" t="s">
        <v>175</v>
      </c>
      <c r="AW640" s="15" t="s">
        <v>33</v>
      </c>
      <c r="AX640" s="15" t="s">
        <v>86</v>
      </c>
      <c r="AY640" s="177" t="s">
        <v>169</v>
      </c>
    </row>
    <row r="641" spans="1:65" s="2" customFormat="1" ht="24.15" customHeight="1">
      <c r="A641" s="33"/>
      <c r="B641" s="145"/>
      <c r="C641" s="146" t="s">
        <v>720</v>
      </c>
      <c r="D641" s="146" t="s">
        <v>171</v>
      </c>
      <c r="E641" s="147" t="s">
        <v>721</v>
      </c>
      <c r="F641" s="148" t="s">
        <v>722</v>
      </c>
      <c r="G641" s="149" t="s">
        <v>328</v>
      </c>
      <c r="H641" s="150">
        <v>0.41</v>
      </c>
      <c r="I641" s="151"/>
      <c r="J641" s="150">
        <f>ROUND(I641*H641,3)</f>
        <v>0</v>
      </c>
      <c r="K641" s="152"/>
      <c r="L641" s="34"/>
      <c r="M641" s="153" t="s">
        <v>1</v>
      </c>
      <c r="N641" s="154" t="s">
        <v>44</v>
      </c>
      <c r="O641" s="59"/>
      <c r="P641" s="155">
        <f>O641*H641</f>
        <v>0</v>
      </c>
      <c r="Q641" s="155">
        <v>0.28488999999999998</v>
      </c>
      <c r="R641" s="155">
        <f>Q641*H641</f>
        <v>0.11680489999999999</v>
      </c>
      <c r="S641" s="155">
        <v>0</v>
      </c>
      <c r="T641" s="156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57" t="s">
        <v>175</v>
      </c>
      <c r="AT641" s="157" t="s">
        <v>171</v>
      </c>
      <c r="AU641" s="157" t="s">
        <v>176</v>
      </c>
      <c r="AY641" s="18" t="s">
        <v>169</v>
      </c>
      <c r="BE641" s="158">
        <f>IF(N641="základná",J641,0)</f>
        <v>0</v>
      </c>
      <c r="BF641" s="158">
        <f>IF(N641="znížená",J641,0)</f>
        <v>0</v>
      </c>
      <c r="BG641" s="158">
        <f>IF(N641="zákl. prenesená",J641,0)</f>
        <v>0</v>
      </c>
      <c r="BH641" s="158">
        <f>IF(N641="zníž. prenesená",J641,0)</f>
        <v>0</v>
      </c>
      <c r="BI641" s="158">
        <f>IF(N641="nulová",J641,0)</f>
        <v>0</v>
      </c>
      <c r="BJ641" s="18" t="s">
        <v>176</v>
      </c>
      <c r="BK641" s="159">
        <f>ROUND(I641*H641,3)</f>
        <v>0</v>
      </c>
      <c r="BL641" s="18" t="s">
        <v>175</v>
      </c>
      <c r="BM641" s="157" t="s">
        <v>723</v>
      </c>
    </row>
    <row r="642" spans="1:65" s="14" customFormat="1">
      <c r="B642" s="169"/>
      <c r="D642" s="161" t="s">
        <v>178</v>
      </c>
      <c r="E642" s="170" t="s">
        <v>1</v>
      </c>
      <c r="F642" s="171" t="s">
        <v>724</v>
      </c>
      <c r="H642" s="170" t="s">
        <v>1</v>
      </c>
      <c r="I642" s="172"/>
      <c r="L642" s="169"/>
      <c r="M642" s="173"/>
      <c r="N642" s="174"/>
      <c r="O642" s="174"/>
      <c r="P642" s="174"/>
      <c r="Q642" s="174"/>
      <c r="R642" s="174"/>
      <c r="S642" s="174"/>
      <c r="T642" s="175"/>
      <c r="AT642" s="170" t="s">
        <v>178</v>
      </c>
      <c r="AU642" s="170" t="s">
        <v>176</v>
      </c>
      <c r="AV642" s="14" t="s">
        <v>86</v>
      </c>
      <c r="AW642" s="14" t="s">
        <v>33</v>
      </c>
      <c r="AX642" s="14" t="s">
        <v>78</v>
      </c>
      <c r="AY642" s="170" t="s">
        <v>169</v>
      </c>
    </row>
    <row r="643" spans="1:65" s="13" customFormat="1">
      <c r="B643" s="160"/>
      <c r="D643" s="161" t="s">
        <v>178</v>
      </c>
      <c r="E643" s="162" t="s">
        <v>1</v>
      </c>
      <c r="F643" s="163" t="s">
        <v>725</v>
      </c>
      <c r="H643" s="164">
        <v>0.41</v>
      </c>
      <c r="I643" s="165"/>
      <c r="L643" s="160"/>
      <c r="M643" s="166"/>
      <c r="N643" s="167"/>
      <c r="O643" s="167"/>
      <c r="P643" s="167"/>
      <c r="Q643" s="167"/>
      <c r="R643" s="167"/>
      <c r="S643" s="167"/>
      <c r="T643" s="168"/>
      <c r="AT643" s="162" t="s">
        <v>178</v>
      </c>
      <c r="AU643" s="162" t="s">
        <v>176</v>
      </c>
      <c r="AV643" s="13" t="s">
        <v>176</v>
      </c>
      <c r="AW643" s="13" t="s">
        <v>33</v>
      </c>
      <c r="AX643" s="13" t="s">
        <v>86</v>
      </c>
      <c r="AY643" s="162" t="s">
        <v>169</v>
      </c>
    </row>
    <row r="644" spans="1:65" s="12" customFormat="1" ht="22.75" customHeight="1">
      <c r="B644" s="132"/>
      <c r="D644" s="133" t="s">
        <v>77</v>
      </c>
      <c r="E644" s="143" t="s">
        <v>175</v>
      </c>
      <c r="F644" s="143" t="s">
        <v>726</v>
      </c>
      <c r="I644" s="135"/>
      <c r="J644" s="144">
        <f>BK644</f>
        <v>0</v>
      </c>
      <c r="L644" s="132"/>
      <c r="M644" s="137"/>
      <c r="N644" s="138"/>
      <c r="O644" s="138"/>
      <c r="P644" s="139">
        <f>SUM(P645:P838)</f>
        <v>0</v>
      </c>
      <c r="Q644" s="138"/>
      <c r="R644" s="139">
        <f>SUM(R645:R838)</f>
        <v>219.07671410999998</v>
      </c>
      <c r="S644" s="138"/>
      <c r="T644" s="140">
        <f>SUM(T645:T838)</f>
        <v>0</v>
      </c>
      <c r="AR644" s="133" t="s">
        <v>86</v>
      </c>
      <c r="AT644" s="141" t="s">
        <v>77</v>
      </c>
      <c r="AU644" s="141" t="s">
        <v>86</v>
      </c>
      <c r="AY644" s="133" t="s">
        <v>169</v>
      </c>
      <c r="BK644" s="142">
        <f>SUM(BK645:BK838)</f>
        <v>0</v>
      </c>
    </row>
    <row r="645" spans="1:65" s="2" customFormat="1" ht="24.15" customHeight="1">
      <c r="A645" s="33"/>
      <c r="B645" s="145"/>
      <c r="C645" s="146" t="s">
        <v>727</v>
      </c>
      <c r="D645" s="146" t="s">
        <v>171</v>
      </c>
      <c r="E645" s="147" t="s">
        <v>728</v>
      </c>
      <c r="F645" s="148" t="s">
        <v>729</v>
      </c>
      <c r="G645" s="149" t="s">
        <v>369</v>
      </c>
      <c r="H645" s="150">
        <v>1</v>
      </c>
      <c r="I645" s="151"/>
      <c r="J645" s="150">
        <f>ROUND(I645*H645,3)</f>
        <v>0</v>
      </c>
      <c r="K645" s="152"/>
      <c r="L645" s="34"/>
      <c r="M645" s="153" t="s">
        <v>1</v>
      </c>
      <c r="N645" s="154" t="s">
        <v>44</v>
      </c>
      <c r="O645" s="59"/>
      <c r="P645" s="155">
        <f>O645*H645</f>
        <v>0</v>
      </c>
      <c r="Q645" s="155">
        <v>0.17208999999999999</v>
      </c>
      <c r="R645" s="155">
        <f>Q645*H645</f>
        <v>0.17208999999999999</v>
      </c>
      <c r="S645" s="155">
        <v>0</v>
      </c>
      <c r="T645" s="156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57" t="s">
        <v>175</v>
      </c>
      <c r="AT645" s="157" t="s">
        <v>171</v>
      </c>
      <c r="AU645" s="157" t="s">
        <v>176</v>
      </c>
      <c r="AY645" s="18" t="s">
        <v>169</v>
      </c>
      <c r="BE645" s="158">
        <f>IF(N645="základná",J645,0)</f>
        <v>0</v>
      </c>
      <c r="BF645" s="158">
        <f>IF(N645="znížená",J645,0)</f>
        <v>0</v>
      </c>
      <c r="BG645" s="158">
        <f>IF(N645="zákl. prenesená",J645,0)</f>
        <v>0</v>
      </c>
      <c r="BH645" s="158">
        <f>IF(N645="zníž. prenesená",J645,0)</f>
        <v>0</v>
      </c>
      <c r="BI645" s="158">
        <f>IF(N645="nulová",J645,0)</f>
        <v>0</v>
      </c>
      <c r="BJ645" s="18" t="s">
        <v>176</v>
      </c>
      <c r="BK645" s="159">
        <f>ROUND(I645*H645,3)</f>
        <v>0</v>
      </c>
      <c r="BL645" s="18" t="s">
        <v>175</v>
      </c>
      <c r="BM645" s="157" t="s">
        <v>730</v>
      </c>
    </row>
    <row r="646" spans="1:65" s="13" customFormat="1">
      <c r="B646" s="160"/>
      <c r="D646" s="161" t="s">
        <v>178</v>
      </c>
      <c r="E646" s="162" t="s">
        <v>1</v>
      </c>
      <c r="F646" s="163" t="s">
        <v>731</v>
      </c>
      <c r="H646" s="164">
        <v>1</v>
      </c>
      <c r="I646" s="165"/>
      <c r="L646" s="160"/>
      <c r="M646" s="166"/>
      <c r="N646" s="167"/>
      <c r="O646" s="167"/>
      <c r="P646" s="167"/>
      <c r="Q646" s="167"/>
      <c r="R646" s="167"/>
      <c r="S646" s="167"/>
      <c r="T646" s="168"/>
      <c r="AT646" s="162" t="s">
        <v>178</v>
      </c>
      <c r="AU646" s="162" t="s">
        <v>176</v>
      </c>
      <c r="AV646" s="13" t="s">
        <v>176</v>
      </c>
      <c r="AW646" s="13" t="s">
        <v>33</v>
      </c>
      <c r="AX646" s="13" t="s">
        <v>86</v>
      </c>
      <c r="AY646" s="162" t="s">
        <v>169</v>
      </c>
    </row>
    <row r="647" spans="1:65" s="2" customFormat="1" ht="24.15" customHeight="1">
      <c r="A647" s="33"/>
      <c r="B647" s="145"/>
      <c r="C647" s="146" t="s">
        <v>732</v>
      </c>
      <c r="D647" s="146" t="s">
        <v>171</v>
      </c>
      <c r="E647" s="147" t="s">
        <v>733</v>
      </c>
      <c r="F647" s="148" t="s">
        <v>734</v>
      </c>
      <c r="G647" s="149" t="s">
        <v>369</v>
      </c>
      <c r="H647" s="150">
        <v>6</v>
      </c>
      <c r="I647" s="151"/>
      <c r="J647" s="150">
        <f>ROUND(I647*H647,3)</f>
        <v>0</v>
      </c>
      <c r="K647" s="152"/>
      <c r="L647" s="34"/>
      <c r="M647" s="153" t="s">
        <v>1</v>
      </c>
      <c r="N647" s="154" t="s">
        <v>44</v>
      </c>
      <c r="O647" s="59"/>
      <c r="P647" s="155">
        <f>O647*H647</f>
        <v>0</v>
      </c>
      <c r="Q647" s="155">
        <v>0.2384</v>
      </c>
      <c r="R647" s="155">
        <f>Q647*H647</f>
        <v>1.4304000000000001</v>
      </c>
      <c r="S647" s="155">
        <v>0</v>
      </c>
      <c r="T647" s="156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57" t="s">
        <v>175</v>
      </c>
      <c r="AT647" s="157" t="s">
        <v>171</v>
      </c>
      <c r="AU647" s="157" t="s">
        <v>176</v>
      </c>
      <c r="AY647" s="18" t="s">
        <v>169</v>
      </c>
      <c r="BE647" s="158">
        <f>IF(N647="základná",J647,0)</f>
        <v>0</v>
      </c>
      <c r="BF647" s="158">
        <f>IF(N647="znížená",J647,0)</f>
        <v>0</v>
      </c>
      <c r="BG647" s="158">
        <f>IF(N647="zákl. prenesená",J647,0)</f>
        <v>0</v>
      </c>
      <c r="BH647" s="158">
        <f>IF(N647="zníž. prenesená",J647,0)</f>
        <v>0</v>
      </c>
      <c r="BI647" s="158">
        <f>IF(N647="nulová",J647,0)</f>
        <v>0</v>
      </c>
      <c r="BJ647" s="18" t="s">
        <v>176</v>
      </c>
      <c r="BK647" s="159">
        <f>ROUND(I647*H647,3)</f>
        <v>0</v>
      </c>
      <c r="BL647" s="18" t="s">
        <v>175</v>
      </c>
      <c r="BM647" s="157" t="s">
        <v>735</v>
      </c>
    </row>
    <row r="648" spans="1:65" s="13" customFormat="1">
      <c r="B648" s="160"/>
      <c r="D648" s="161" t="s">
        <v>178</v>
      </c>
      <c r="E648" s="162" t="s">
        <v>1</v>
      </c>
      <c r="F648" s="163" t="s">
        <v>736</v>
      </c>
      <c r="H648" s="164">
        <v>3</v>
      </c>
      <c r="I648" s="165"/>
      <c r="L648" s="160"/>
      <c r="M648" s="166"/>
      <c r="N648" s="167"/>
      <c r="O648" s="167"/>
      <c r="P648" s="167"/>
      <c r="Q648" s="167"/>
      <c r="R648" s="167"/>
      <c r="S648" s="167"/>
      <c r="T648" s="168"/>
      <c r="AT648" s="162" t="s">
        <v>178</v>
      </c>
      <c r="AU648" s="162" t="s">
        <v>176</v>
      </c>
      <c r="AV648" s="13" t="s">
        <v>176</v>
      </c>
      <c r="AW648" s="13" t="s">
        <v>33</v>
      </c>
      <c r="AX648" s="13" t="s">
        <v>78</v>
      </c>
      <c r="AY648" s="162" t="s">
        <v>169</v>
      </c>
    </row>
    <row r="649" spans="1:65" s="13" customFormat="1">
      <c r="B649" s="160"/>
      <c r="D649" s="161" t="s">
        <v>178</v>
      </c>
      <c r="E649" s="162" t="s">
        <v>1</v>
      </c>
      <c r="F649" s="163" t="s">
        <v>737</v>
      </c>
      <c r="H649" s="164">
        <v>3</v>
      </c>
      <c r="I649" s="165"/>
      <c r="L649" s="160"/>
      <c r="M649" s="166"/>
      <c r="N649" s="167"/>
      <c r="O649" s="167"/>
      <c r="P649" s="167"/>
      <c r="Q649" s="167"/>
      <c r="R649" s="167"/>
      <c r="S649" s="167"/>
      <c r="T649" s="168"/>
      <c r="AT649" s="162" t="s">
        <v>178</v>
      </c>
      <c r="AU649" s="162" t="s">
        <v>176</v>
      </c>
      <c r="AV649" s="13" t="s">
        <v>176</v>
      </c>
      <c r="AW649" s="13" t="s">
        <v>33</v>
      </c>
      <c r="AX649" s="13" t="s">
        <v>78</v>
      </c>
      <c r="AY649" s="162" t="s">
        <v>169</v>
      </c>
    </row>
    <row r="650" spans="1:65" s="15" customFormat="1">
      <c r="B650" s="176"/>
      <c r="D650" s="161" t="s">
        <v>178</v>
      </c>
      <c r="E650" s="177" t="s">
        <v>1</v>
      </c>
      <c r="F650" s="178" t="s">
        <v>186</v>
      </c>
      <c r="H650" s="179">
        <v>6</v>
      </c>
      <c r="I650" s="180"/>
      <c r="L650" s="176"/>
      <c r="M650" s="181"/>
      <c r="N650" s="182"/>
      <c r="O650" s="182"/>
      <c r="P650" s="182"/>
      <c r="Q650" s="182"/>
      <c r="R650" s="182"/>
      <c r="S650" s="182"/>
      <c r="T650" s="183"/>
      <c r="AT650" s="177" t="s">
        <v>178</v>
      </c>
      <c r="AU650" s="177" t="s">
        <v>176</v>
      </c>
      <c r="AV650" s="15" t="s">
        <v>175</v>
      </c>
      <c r="AW650" s="15" t="s">
        <v>33</v>
      </c>
      <c r="AX650" s="15" t="s">
        <v>86</v>
      </c>
      <c r="AY650" s="177" t="s">
        <v>169</v>
      </c>
    </row>
    <row r="651" spans="1:65" s="2" customFormat="1" ht="24.15" customHeight="1">
      <c r="A651" s="33"/>
      <c r="B651" s="145"/>
      <c r="C651" s="146" t="s">
        <v>738</v>
      </c>
      <c r="D651" s="146" t="s">
        <v>171</v>
      </c>
      <c r="E651" s="147" t="s">
        <v>739</v>
      </c>
      <c r="F651" s="148" t="s">
        <v>740</v>
      </c>
      <c r="G651" s="149" t="s">
        <v>369</v>
      </c>
      <c r="H651" s="150">
        <v>42</v>
      </c>
      <c r="I651" s="151"/>
      <c r="J651" s="150">
        <f>ROUND(I651*H651,3)</f>
        <v>0</v>
      </c>
      <c r="K651" s="152"/>
      <c r="L651" s="34"/>
      <c r="M651" s="153" t="s">
        <v>1</v>
      </c>
      <c r="N651" s="154" t="s">
        <v>44</v>
      </c>
      <c r="O651" s="59"/>
      <c r="P651" s="155">
        <f>O651*H651</f>
        <v>0</v>
      </c>
      <c r="Q651" s="155">
        <v>0.33117999999999997</v>
      </c>
      <c r="R651" s="155">
        <f>Q651*H651</f>
        <v>13.909559999999999</v>
      </c>
      <c r="S651" s="155">
        <v>0</v>
      </c>
      <c r="T651" s="156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57" t="s">
        <v>175</v>
      </c>
      <c r="AT651" s="157" t="s">
        <v>171</v>
      </c>
      <c r="AU651" s="157" t="s">
        <v>176</v>
      </c>
      <c r="AY651" s="18" t="s">
        <v>169</v>
      </c>
      <c r="BE651" s="158">
        <f>IF(N651="základná",J651,0)</f>
        <v>0</v>
      </c>
      <c r="BF651" s="158">
        <f>IF(N651="znížená",J651,0)</f>
        <v>0</v>
      </c>
      <c r="BG651" s="158">
        <f>IF(N651="zákl. prenesená",J651,0)</f>
        <v>0</v>
      </c>
      <c r="BH651" s="158">
        <f>IF(N651="zníž. prenesená",J651,0)</f>
        <v>0</v>
      </c>
      <c r="BI651" s="158">
        <f>IF(N651="nulová",J651,0)</f>
        <v>0</v>
      </c>
      <c r="BJ651" s="18" t="s">
        <v>176</v>
      </c>
      <c r="BK651" s="159">
        <f>ROUND(I651*H651,3)</f>
        <v>0</v>
      </c>
      <c r="BL651" s="18" t="s">
        <v>175</v>
      </c>
      <c r="BM651" s="157" t="s">
        <v>741</v>
      </c>
    </row>
    <row r="652" spans="1:65" s="13" customFormat="1">
      <c r="B652" s="160"/>
      <c r="D652" s="161" t="s">
        <v>178</v>
      </c>
      <c r="E652" s="162" t="s">
        <v>1</v>
      </c>
      <c r="F652" s="163" t="s">
        <v>742</v>
      </c>
      <c r="H652" s="164">
        <v>42</v>
      </c>
      <c r="I652" s="165"/>
      <c r="L652" s="160"/>
      <c r="M652" s="166"/>
      <c r="N652" s="167"/>
      <c r="O652" s="167"/>
      <c r="P652" s="167"/>
      <c r="Q652" s="167"/>
      <c r="R652" s="167"/>
      <c r="S652" s="167"/>
      <c r="T652" s="168"/>
      <c r="AT652" s="162" t="s">
        <v>178</v>
      </c>
      <c r="AU652" s="162" t="s">
        <v>176</v>
      </c>
      <c r="AV652" s="13" t="s">
        <v>176</v>
      </c>
      <c r="AW652" s="13" t="s">
        <v>33</v>
      </c>
      <c r="AX652" s="13" t="s">
        <v>86</v>
      </c>
      <c r="AY652" s="162" t="s">
        <v>169</v>
      </c>
    </row>
    <row r="653" spans="1:65" s="2" customFormat="1" ht="24.15" customHeight="1">
      <c r="A653" s="33"/>
      <c r="B653" s="145"/>
      <c r="C653" s="192" t="s">
        <v>743</v>
      </c>
      <c r="D653" s="192" t="s">
        <v>345</v>
      </c>
      <c r="E653" s="193" t="s">
        <v>744</v>
      </c>
      <c r="F653" s="194" t="s">
        <v>745</v>
      </c>
      <c r="G653" s="195" t="s">
        <v>328</v>
      </c>
      <c r="H653" s="196">
        <v>468.58499999999998</v>
      </c>
      <c r="I653" s="197"/>
      <c r="J653" s="196">
        <f>ROUND(I653*H653,3)</f>
        <v>0</v>
      </c>
      <c r="K653" s="198"/>
      <c r="L653" s="199"/>
      <c r="M653" s="200" t="s">
        <v>1</v>
      </c>
      <c r="N653" s="201" t="s">
        <v>44</v>
      </c>
      <c r="O653" s="59"/>
      <c r="P653" s="155">
        <f>O653*H653</f>
        <v>0</v>
      </c>
      <c r="Q653" s="155">
        <v>0.28999999999999998</v>
      </c>
      <c r="R653" s="155">
        <f>Q653*H653</f>
        <v>135.88964999999999</v>
      </c>
      <c r="S653" s="155">
        <v>0</v>
      </c>
      <c r="T653" s="156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57" t="s">
        <v>245</v>
      </c>
      <c r="AT653" s="157" t="s">
        <v>345</v>
      </c>
      <c r="AU653" s="157" t="s">
        <v>176</v>
      </c>
      <c r="AY653" s="18" t="s">
        <v>169</v>
      </c>
      <c r="BE653" s="158">
        <f>IF(N653="základná",J653,0)</f>
        <v>0</v>
      </c>
      <c r="BF653" s="158">
        <f>IF(N653="znížená",J653,0)</f>
        <v>0</v>
      </c>
      <c r="BG653" s="158">
        <f>IF(N653="zákl. prenesená",J653,0)</f>
        <v>0</v>
      </c>
      <c r="BH653" s="158">
        <f>IF(N653="zníž. prenesená",J653,0)</f>
        <v>0</v>
      </c>
      <c r="BI653" s="158">
        <f>IF(N653="nulová",J653,0)</f>
        <v>0</v>
      </c>
      <c r="BJ653" s="18" t="s">
        <v>176</v>
      </c>
      <c r="BK653" s="159">
        <f>ROUND(I653*H653,3)</f>
        <v>0</v>
      </c>
      <c r="BL653" s="18" t="s">
        <v>175</v>
      </c>
      <c r="BM653" s="157" t="s">
        <v>746</v>
      </c>
    </row>
    <row r="654" spans="1:65" s="14" customFormat="1">
      <c r="B654" s="169"/>
      <c r="D654" s="161" t="s">
        <v>178</v>
      </c>
      <c r="E654" s="170" t="s">
        <v>1</v>
      </c>
      <c r="F654" s="171" t="s">
        <v>747</v>
      </c>
      <c r="H654" s="170" t="s">
        <v>1</v>
      </c>
      <c r="I654" s="172"/>
      <c r="L654" s="169"/>
      <c r="M654" s="173"/>
      <c r="N654" s="174"/>
      <c r="O654" s="174"/>
      <c r="P654" s="174"/>
      <c r="Q654" s="174"/>
      <c r="R654" s="174"/>
      <c r="S654" s="174"/>
      <c r="T654" s="175"/>
      <c r="AT654" s="170" t="s">
        <v>178</v>
      </c>
      <c r="AU654" s="170" t="s">
        <v>176</v>
      </c>
      <c r="AV654" s="14" t="s">
        <v>86</v>
      </c>
      <c r="AW654" s="14" t="s">
        <v>33</v>
      </c>
      <c r="AX654" s="14" t="s">
        <v>78</v>
      </c>
      <c r="AY654" s="170" t="s">
        <v>169</v>
      </c>
    </row>
    <row r="655" spans="1:65" s="13" customFormat="1">
      <c r="B655" s="160"/>
      <c r="D655" s="161" t="s">
        <v>178</v>
      </c>
      <c r="E655" s="162" t="s">
        <v>1</v>
      </c>
      <c r="F655" s="163" t="s">
        <v>748</v>
      </c>
      <c r="H655" s="164">
        <v>448.56</v>
      </c>
      <c r="I655" s="165"/>
      <c r="L655" s="160"/>
      <c r="M655" s="166"/>
      <c r="N655" s="167"/>
      <c r="O655" s="167"/>
      <c r="P655" s="167"/>
      <c r="Q655" s="167"/>
      <c r="R655" s="167"/>
      <c r="S655" s="167"/>
      <c r="T655" s="168"/>
      <c r="AT655" s="162" t="s">
        <v>178</v>
      </c>
      <c r="AU655" s="162" t="s">
        <v>176</v>
      </c>
      <c r="AV655" s="13" t="s">
        <v>176</v>
      </c>
      <c r="AW655" s="13" t="s">
        <v>33</v>
      </c>
      <c r="AX655" s="13" t="s">
        <v>78</v>
      </c>
      <c r="AY655" s="162" t="s">
        <v>169</v>
      </c>
    </row>
    <row r="656" spans="1:65" s="13" customFormat="1">
      <c r="B656" s="160"/>
      <c r="D656" s="161" t="s">
        <v>178</v>
      </c>
      <c r="E656" s="162" t="s">
        <v>1</v>
      </c>
      <c r="F656" s="163" t="s">
        <v>749</v>
      </c>
      <c r="H656" s="164">
        <v>20.024999999999999</v>
      </c>
      <c r="I656" s="165"/>
      <c r="L656" s="160"/>
      <c r="M656" s="166"/>
      <c r="N656" s="167"/>
      <c r="O656" s="167"/>
      <c r="P656" s="167"/>
      <c r="Q656" s="167"/>
      <c r="R656" s="167"/>
      <c r="S656" s="167"/>
      <c r="T656" s="168"/>
      <c r="AT656" s="162" t="s">
        <v>178</v>
      </c>
      <c r="AU656" s="162" t="s">
        <v>176</v>
      </c>
      <c r="AV656" s="13" t="s">
        <v>176</v>
      </c>
      <c r="AW656" s="13" t="s">
        <v>33</v>
      </c>
      <c r="AX656" s="13" t="s">
        <v>78</v>
      </c>
      <c r="AY656" s="162" t="s">
        <v>169</v>
      </c>
    </row>
    <row r="657" spans="1:65" s="15" customFormat="1">
      <c r="B657" s="176"/>
      <c r="D657" s="161" t="s">
        <v>178</v>
      </c>
      <c r="E657" s="177" t="s">
        <v>1</v>
      </c>
      <c r="F657" s="178" t="s">
        <v>186</v>
      </c>
      <c r="H657" s="179">
        <v>468.58499999999998</v>
      </c>
      <c r="I657" s="180"/>
      <c r="L657" s="176"/>
      <c r="M657" s="181"/>
      <c r="N657" s="182"/>
      <c r="O657" s="182"/>
      <c r="P657" s="182"/>
      <c r="Q657" s="182"/>
      <c r="R657" s="182"/>
      <c r="S657" s="182"/>
      <c r="T657" s="183"/>
      <c r="AT657" s="177" t="s">
        <v>178</v>
      </c>
      <c r="AU657" s="177" t="s">
        <v>176</v>
      </c>
      <c r="AV657" s="15" t="s">
        <v>175</v>
      </c>
      <c r="AW657" s="15" t="s">
        <v>33</v>
      </c>
      <c r="AX657" s="15" t="s">
        <v>86</v>
      </c>
      <c r="AY657" s="177" t="s">
        <v>169</v>
      </c>
    </row>
    <row r="658" spans="1:65" s="2" customFormat="1" ht="24.15" customHeight="1">
      <c r="A658" s="33"/>
      <c r="B658" s="145"/>
      <c r="C658" s="192" t="s">
        <v>750</v>
      </c>
      <c r="D658" s="192" t="s">
        <v>345</v>
      </c>
      <c r="E658" s="193" t="s">
        <v>751</v>
      </c>
      <c r="F658" s="194" t="s">
        <v>752</v>
      </c>
      <c r="G658" s="195" t="s">
        <v>328</v>
      </c>
      <c r="H658" s="196">
        <v>22.344999999999999</v>
      </c>
      <c r="I658" s="197"/>
      <c r="J658" s="196">
        <f>ROUND(I658*H658,3)</f>
        <v>0</v>
      </c>
      <c r="K658" s="198"/>
      <c r="L658" s="199"/>
      <c r="M658" s="200" t="s">
        <v>1</v>
      </c>
      <c r="N658" s="201" t="s">
        <v>44</v>
      </c>
      <c r="O658" s="59"/>
      <c r="P658" s="155">
        <f>O658*H658</f>
        <v>0</v>
      </c>
      <c r="Q658" s="155">
        <v>0.23499999999999999</v>
      </c>
      <c r="R658" s="155">
        <f>Q658*H658</f>
        <v>5.2510749999999993</v>
      </c>
      <c r="S658" s="155">
        <v>0</v>
      </c>
      <c r="T658" s="156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157" t="s">
        <v>245</v>
      </c>
      <c r="AT658" s="157" t="s">
        <v>345</v>
      </c>
      <c r="AU658" s="157" t="s">
        <v>176</v>
      </c>
      <c r="AY658" s="18" t="s">
        <v>169</v>
      </c>
      <c r="BE658" s="158">
        <f>IF(N658="základná",J658,0)</f>
        <v>0</v>
      </c>
      <c r="BF658" s="158">
        <f>IF(N658="znížená",J658,0)</f>
        <v>0</v>
      </c>
      <c r="BG658" s="158">
        <f>IF(N658="zákl. prenesená",J658,0)</f>
        <v>0</v>
      </c>
      <c r="BH658" s="158">
        <f>IF(N658="zníž. prenesená",J658,0)</f>
        <v>0</v>
      </c>
      <c r="BI658" s="158">
        <f>IF(N658="nulová",J658,0)</f>
        <v>0</v>
      </c>
      <c r="BJ658" s="18" t="s">
        <v>176</v>
      </c>
      <c r="BK658" s="159">
        <f>ROUND(I658*H658,3)</f>
        <v>0</v>
      </c>
      <c r="BL658" s="18" t="s">
        <v>175</v>
      </c>
      <c r="BM658" s="157" t="s">
        <v>753</v>
      </c>
    </row>
    <row r="659" spans="1:65" s="14" customFormat="1">
      <c r="B659" s="169"/>
      <c r="D659" s="161" t="s">
        <v>178</v>
      </c>
      <c r="E659" s="170" t="s">
        <v>1</v>
      </c>
      <c r="F659" s="171" t="s">
        <v>754</v>
      </c>
      <c r="H659" s="170" t="s">
        <v>1</v>
      </c>
      <c r="I659" s="172"/>
      <c r="L659" s="169"/>
      <c r="M659" s="173"/>
      <c r="N659" s="174"/>
      <c r="O659" s="174"/>
      <c r="P659" s="174"/>
      <c r="Q659" s="174"/>
      <c r="R659" s="174"/>
      <c r="S659" s="174"/>
      <c r="T659" s="175"/>
      <c r="AT659" s="170" t="s">
        <v>178</v>
      </c>
      <c r="AU659" s="170" t="s">
        <v>176</v>
      </c>
      <c r="AV659" s="14" t="s">
        <v>86</v>
      </c>
      <c r="AW659" s="14" t="s">
        <v>33</v>
      </c>
      <c r="AX659" s="14" t="s">
        <v>78</v>
      </c>
      <c r="AY659" s="170" t="s">
        <v>169</v>
      </c>
    </row>
    <row r="660" spans="1:65" s="13" customFormat="1">
      <c r="B660" s="160"/>
      <c r="D660" s="161" t="s">
        <v>178</v>
      </c>
      <c r="E660" s="162" t="s">
        <v>1</v>
      </c>
      <c r="F660" s="163" t="s">
        <v>755</v>
      </c>
      <c r="H660" s="164">
        <v>19.62</v>
      </c>
      <c r="I660" s="165"/>
      <c r="L660" s="160"/>
      <c r="M660" s="166"/>
      <c r="N660" s="167"/>
      <c r="O660" s="167"/>
      <c r="P660" s="167"/>
      <c r="Q660" s="167"/>
      <c r="R660" s="167"/>
      <c r="S660" s="167"/>
      <c r="T660" s="168"/>
      <c r="AT660" s="162" t="s">
        <v>178</v>
      </c>
      <c r="AU660" s="162" t="s">
        <v>176</v>
      </c>
      <c r="AV660" s="13" t="s">
        <v>176</v>
      </c>
      <c r="AW660" s="13" t="s">
        <v>33</v>
      </c>
      <c r="AX660" s="13" t="s">
        <v>78</v>
      </c>
      <c r="AY660" s="162" t="s">
        <v>169</v>
      </c>
    </row>
    <row r="661" spans="1:65" s="13" customFormat="1">
      <c r="B661" s="160"/>
      <c r="D661" s="161" t="s">
        <v>178</v>
      </c>
      <c r="E661" s="162" t="s">
        <v>1</v>
      </c>
      <c r="F661" s="163" t="s">
        <v>756</v>
      </c>
      <c r="H661" s="164">
        <v>2.7250000000000001</v>
      </c>
      <c r="I661" s="165"/>
      <c r="L661" s="160"/>
      <c r="M661" s="166"/>
      <c r="N661" s="167"/>
      <c r="O661" s="167"/>
      <c r="P661" s="167"/>
      <c r="Q661" s="167"/>
      <c r="R661" s="167"/>
      <c r="S661" s="167"/>
      <c r="T661" s="168"/>
      <c r="AT661" s="162" t="s">
        <v>178</v>
      </c>
      <c r="AU661" s="162" t="s">
        <v>176</v>
      </c>
      <c r="AV661" s="13" t="s">
        <v>176</v>
      </c>
      <c r="AW661" s="13" t="s">
        <v>33</v>
      </c>
      <c r="AX661" s="13" t="s">
        <v>78</v>
      </c>
      <c r="AY661" s="162" t="s">
        <v>169</v>
      </c>
    </row>
    <row r="662" spans="1:65" s="15" customFormat="1">
      <c r="B662" s="176"/>
      <c r="D662" s="161" t="s">
        <v>178</v>
      </c>
      <c r="E662" s="177" t="s">
        <v>1</v>
      </c>
      <c r="F662" s="178" t="s">
        <v>186</v>
      </c>
      <c r="H662" s="179">
        <v>22.345000000000002</v>
      </c>
      <c r="I662" s="180"/>
      <c r="L662" s="176"/>
      <c r="M662" s="181"/>
      <c r="N662" s="182"/>
      <c r="O662" s="182"/>
      <c r="P662" s="182"/>
      <c r="Q662" s="182"/>
      <c r="R662" s="182"/>
      <c r="S662" s="182"/>
      <c r="T662" s="183"/>
      <c r="AT662" s="177" t="s">
        <v>178</v>
      </c>
      <c r="AU662" s="177" t="s">
        <v>176</v>
      </c>
      <c r="AV662" s="15" t="s">
        <v>175</v>
      </c>
      <c r="AW662" s="15" t="s">
        <v>33</v>
      </c>
      <c r="AX662" s="15" t="s">
        <v>86</v>
      </c>
      <c r="AY662" s="177" t="s">
        <v>169</v>
      </c>
    </row>
    <row r="663" spans="1:65" s="2" customFormat="1" ht="24.15" customHeight="1">
      <c r="A663" s="33"/>
      <c r="B663" s="145"/>
      <c r="C663" s="146" t="s">
        <v>757</v>
      </c>
      <c r="D663" s="146" t="s">
        <v>171</v>
      </c>
      <c r="E663" s="147" t="s">
        <v>758</v>
      </c>
      <c r="F663" s="148" t="s">
        <v>759</v>
      </c>
      <c r="G663" s="149" t="s">
        <v>181</v>
      </c>
      <c r="H663" s="150">
        <v>3.5609999999999999</v>
      </c>
      <c r="I663" s="151"/>
      <c r="J663" s="150">
        <f>ROUND(I663*H663,3)</f>
        <v>0</v>
      </c>
      <c r="K663" s="152"/>
      <c r="L663" s="34"/>
      <c r="M663" s="153" t="s">
        <v>1</v>
      </c>
      <c r="N663" s="154" t="s">
        <v>44</v>
      </c>
      <c r="O663" s="59"/>
      <c r="P663" s="155">
        <f>O663*H663</f>
        <v>0</v>
      </c>
      <c r="Q663" s="155">
        <v>2.4018999999999999</v>
      </c>
      <c r="R663" s="155">
        <f>Q663*H663</f>
        <v>8.5531658999999998</v>
      </c>
      <c r="S663" s="155">
        <v>0</v>
      </c>
      <c r="T663" s="156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57" t="s">
        <v>175</v>
      </c>
      <c r="AT663" s="157" t="s">
        <v>171</v>
      </c>
      <c r="AU663" s="157" t="s">
        <v>176</v>
      </c>
      <c r="AY663" s="18" t="s">
        <v>169</v>
      </c>
      <c r="BE663" s="158">
        <f>IF(N663="základná",J663,0)</f>
        <v>0</v>
      </c>
      <c r="BF663" s="158">
        <f>IF(N663="znížená",J663,0)</f>
        <v>0</v>
      </c>
      <c r="BG663" s="158">
        <f>IF(N663="zákl. prenesená",J663,0)</f>
        <v>0</v>
      </c>
      <c r="BH663" s="158">
        <f>IF(N663="zníž. prenesená",J663,0)</f>
        <v>0</v>
      </c>
      <c r="BI663" s="158">
        <f>IF(N663="nulová",J663,0)</f>
        <v>0</v>
      </c>
      <c r="BJ663" s="18" t="s">
        <v>176</v>
      </c>
      <c r="BK663" s="159">
        <f>ROUND(I663*H663,3)</f>
        <v>0</v>
      </c>
      <c r="BL663" s="18" t="s">
        <v>175</v>
      </c>
      <c r="BM663" s="157" t="s">
        <v>760</v>
      </c>
    </row>
    <row r="664" spans="1:65" s="14" customFormat="1">
      <c r="B664" s="169"/>
      <c r="D664" s="161" t="s">
        <v>178</v>
      </c>
      <c r="E664" s="170" t="s">
        <v>1</v>
      </c>
      <c r="F664" s="171" t="s">
        <v>761</v>
      </c>
      <c r="H664" s="170" t="s">
        <v>1</v>
      </c>
      <c r="I664" s="172"/>
      <c r="L664" s="169"/>
      <c r="M664" s="173"/>
      <c r="N664" s="174"/>
      <c r="O664" s="174"/>
      <c r="P664" s="174"/>
      <c r="Q664" s="174"/>
      <c r="R664" s="174"/>
      <c r="S664" s="174"/>
      <c r="T664" s="175"/>
      <c r="AT664" s="170" t="s">
        <v>178</v>
      </c>
      <c r="AU664" s="170" t="s">
        <v>176</v>
      </c>
      <c r="AV664" s="14" t="s">
        <v>86</v>
      </c>
      <c r="AW664" s="14" t="s">
        <v>33</v>
      </c>
      <c r="AX664" s="14" t="s">
        <v>78</v>
      </c>
      <c r="AY664" s="170" t="s">
        <v>169</v>
      </c>
    </row>
    <row r="665" spans="1:65" s="14" customFormat="1">
      <c r="B665" s="169"/>
      <c r="D665" s="161" t="s">
        <v>178</v>
      </c>
      <c r="E665" s="170" t="s">
        <v>1</v>
      </c>
      <c r="F665" s="171" t="s">
        <v>762</v>
      </c>
      <c r="H665" s="170" t="s">
        <v>1</v>
      </c>
      <c r="I665" s="172"/>
      <c r="L665" s="169"/>
      <c r="M665" s="173"/>
      <c r="N665" s="174"/>
      <c r="O665" s="174"/>
      <c r="P665" s="174"/>
      <c r="Q665" s="174"/>
      <c r="R665" s="174"/>
      <c r="S665" s="174"/>
      <c r="T665" s="175"/>
      <c r="AT665" s="170" t="s">
        <v>178</v>
      </c>
      <c r="AU665" s="170" t="s">
        <v>176</v>
      </c>
      <c r="AV665" s="14" t="s">
        <v>86</v>
      </c>
      <c r="AW665" s="14" t="s">
        <v>33</v>
      </c>
      <c r="AX665" s="14" t="s">
        <v>78</v>
      </c>
      <c r="AY665" s="170" t="s">
        <v>169</v>
      </c>
    </row>
    <row r="666" spans="1:65" s="13" customFormat="1">
      <c r="B666" s="160"/>
      <c r="D666" s="161" t="s">
        <v>178</v>
      </c>
      <c r="E666" s="162" t="s">
        <v>1</v>
      </c>
      <c r="F666" s="163" t="s">
        <v>763</v>
      </c>
      <c r="H666" s="164">
        <v>2.9990000000000001</v>
      </c>
      <c r="I666" s="165"/>
      <c r="L666" s="160"/>
      <c r="M666" s="166"/>
      <c r="N666" s="167"/>
      <c r="O666" s="167"/>
      <c r="P666" s="167"/>
      <c r="Q666" s="167"/>
      <c r="R666" s="167"/>
      <c r="S666" s="167"/>
      <c r="T666" s="168"/>
      <c r="AT666" s="162" t="s">
        <v>178</v>
      </c>
      <c r="AU666" s="162" t="s">
        <v>176</v>
      </c>
      <c r="AV666" s="13" t="s">
        <v>176</v>
      </c>
      <c r="AW666" s="13" t="s">
        <v>33</v>
      </c>
      <c r="AX666" s="13" t="s">
        <v>78</v>
      </c>
      <c r="AY666" s="162" t="s">
        <v>169</v>
      </c>
    </row>
    <row r="667" spans="1:65" s="14" customFormat="1">
      <c r="B667" s="169"/>
      <c r="D667" s="161" t="s">
        <v>178</v>
      </c>
      <c r="E667" s="170" t="s">
        <v>1</v>
      </c>
      <c r="F667" s="171" t="s">
        <v>764</v>
      </c>
      <c r="H667" s="170" t="s">
        <v>1</v>
      </c>
      <c r="I667" s="172"/>
      <c r="L667" s="169"/>
      <c r="M667" s="173"/>
      <c r="N667" s="174"/>
      <c r="O667" s="174"/>
      <c r="P667" s="174"/>
      <c r="Q667" s="174"/>
      <c r="R667" s="174"/>
      <c r="S667" s="174"/>
      <c r="T667" s="175"/>
      <c r="AT667" s="170" t="s">
        <v>178</v>
      </c>
      <c r="AU667" s="170" t="s">
        <v>176</v>
      </c>
      <c r="AV667" s="14" t="s">
        <v>86</v>
      </c>
      <c r="AW667" s="14" t="s">
        <v>33</v>
      </c>
      <c r="AX667" s="14" t="s">
        <v>78</v>
      </c>
      <c r="AY667" s="170" t="s">
        <v>169</v>
      </c>
    </row>
    <row r="668" spans="1:65" s="14" customFormat="1">
      <c r="B668" s="169"/>
      <c r="D668" s="161" t="s">
        <v>178</v>
      </c>
      <c r="E668" s="170" t="s">
        <v>1</v>
      </c>
      <c r="F668" s="171" t="s">
        <v>765</v>
      </c>
      <c r="H668" s="170" t="s">
        <v>1</v>
      </c>
      <c r="I668" s="172"/>
      <c r="L668" s="169"/>
      <c r="M668" s="173"/>
      <c r="N668" s="174"/>
      <c r="O668" s="174"/>
      <c r="P668" s="174"/>
      <c r="Q668" s="174"/>
      <c r="R668" s="174"/>
      <c r="S668" s="174"/>
      <c r="T668" s="175"/>
      <c r="AT668" s="170" t="s">
        <v>178</v>
      </c>
      <c r="AU668" s="170" t="s">
        <v>176</v>
      </c>
      <c r="AV668" s="14" t="s">
        <v>86</v>
      </c>
      <c r="AW668" s="14" t="s">
        <v>33</v>
      </c>
      <c r="AX668" s="14" t="s">
        <v>78</v>
      </c>
      <c r="AY668" s="170" t="s">
        <v>169</v>
      </c>
    </row>
    <row r="669" spans="1:65" s="13" customFormat="1">
      <c r="B669" s="160"/>
      <c r="D669" s="161" t="s">
        <v>178</v>
      </c>
      <c r="E669" s="162" t="s">
        <v>1</v>
      </c>
      <c r="F669" s="163" t="s">
        <v>766</v>
      </c>
      <c r="H669" s="164">
        <v>0.11600000000000001</v>
      </c>
      <c r="I669" s="165"/>
      <c r="L669" s="160"/>
      <c r="M669" s="166"/>
      <c r="N669" s="167"/>
      <c r="O669" s="167"/>
      <c r="P669" s="167"/>
      <c r="Q669" s="167"/>
      <c r="R669" s="167"/>
      <c r="S669" s="167"/>
      <c r="T669" s="168"/>
      <c r="AT669" s="162" t="s">
        <v>178</v>
      </c>
      <c r="AU669" s="162" t="s">
        <v>176</v>
      </c>
      <c r="AV669" s="13" t="s">
        <v>176</v>
      </c>
      <c r="AW669" s="13" t="s">
        <v>33</v>
      </c>
      <c r="AX669" s="13" t="s">
        <v>78</v>
      </c>
      <c r="AY669" s="162" t="s">
        <v>169</v>
      </c>
    </row>
    <row r="670" spans="1:65" s="16" customFormat="1">
      <c r="B670" s="184"/>
      <c r="D670" s="161" t="s">
        <v>178</v>
      </c>
      <c r="E670" s="185" t="s">
        <v>1</v>
      </c>
      <c r="F670" s="186" t="s">
        <v>201</v>
      </c>
      <c r="H670" s="187">
        <v>3.1150000000000002</v>
      </c>
      <c r="I670" s="188"/>
      <c r="L670" s="184"/>
      <c r="M670" s="189"/>
      <c r="N670" s="190"/>
      <c r="O670" s="190"/>
      <c r="P670" s="190"/>
      <c r="Q670" s="190"/>
      <c r="R670" s="190"/>
      <c r="S670" s="190"/>
      <c r="T670" s="191"/>
      <c r="AT670" s="185" t="s">
        <v>178</v>
      </c>
      <c r="AU670" s="185" t="s">
        <v>176</v>
      </c>
      <c r="AV670" s="16" t="s">
        <v>187</v>
      </c>
      <c r="AW670" s="16" t="s">
        <v>33</v>
      </c>
      <c r="AX670" s="16" t="s">
        <v>78</v>
      </c>
      <c r="AY670" s="185" t="s">
        <v>169</v>
      </c>
    </row>
    <row r="671" spans="1:65" s="14" customFormat="1" ht="20">
      <c r="B671" s="169"/>
      <c r="D671" s="161" t="s">
        <v>178</v>
      </c>
      <c r="E671" s="170" t="s">
        <v>1</v>
      </c>
      <c r="F671" s="171" t="s">
        <v>767</v>
      </c>
      <c r="H671" s="170" t="s">
        <v>1</v>
      </c>
      <c r="I671" s="172"/>
      <c r="L671" s="169"/>
      <c r="M671" s="173"/>
      <c r="N671" s="174"/>
      <c r="O671" s="174"/>
      <c r="P671" s="174"/>
      <c r="Q671" s="174"/>
      <c r="R671" s="174"/>
      <c r="S671" s="174"/>
      <c r="T671" s="175"/>
      <c r="AT671" s="170" t="s">
        <v>178</v>
      </c>
      <c r="AU671" s="170" t="s">
        <v>176</v>
      </c>
      <c r="AV671" s="14" t="s">
        <v>86</v>
      </c>
      <c r="AW671" s="14" t="s">
        <v>33</v>
      </c>
      <c r="AX671" s="14" t="s">
        <v>78</v>
      </c>
      <c r="AY671" s="170" t="s">
        <v>169</v>
      </c>
    </row>
    <row r="672" spans="1:65" s="14" customFormat="1">
      <c r="B672" s="169"/>
      <c r="D672" s="161" t="s">
        <v>178</v>
      </c>
      <c r="E672" s="170" t="s">
        <v>1</v>
      </c>
      <c r="F672" s="171" t="s">
        <v>768</v>
      </c>
      <c r="H672" s="170" t="s">
        <v>1</v>
      </c>
      <c r="I672" s="172"/>
      <c r="L672" s="169"/>
      <c r="M672" s="173"/>
      <c r="N672" s="174"/>
      <c r="O672" s="174"/>
      <c r="P672" s="174"/>
      <c r="Q672" s="174"/>
      <c r="R672" s="174"/>
      <c r="S672" s="174"/>
      <c r="T672" s="175"/>
      <c r="AT672" s="170" t="s">
        <v>178</v>
      </c>
      <c r="AU672" s="170" t="s">
        <v>176</v>
      </c>
      <c r="AV672" s="14" t="s">
        <v>86</v>
      </c>
      <c r="AW672" s="14" t="s">
        <v>33</v>
      </c>
      <c r="AX672" s="14" t="s">
        <v>78</v>
      </c>
      <c r="AY672" s="170" t="s">
        <v>169</v>
      </c>
    </row>
    <row r="673" spans="1:65" s="14" customFormat="1" ht="20">
      <c r="B673" s="169"/>
      <c r="D673" s="161" t="s">
        <v>178</v>
      </c>
      <c r="E673" s="170" t="s">
        <v>1</v>
      </c>
      <c r="F673" s="171" t="s">
        <v>769</v>
      </c>
      <c r="H673" s="170" t="s">
        <v>1</v>
      </c>
      <c r="I673" s="172"/>
      <c r="L673" s="169"/>
      <c r="M673" s="173"/>
      <c r="N673" s="174"/>
      <c r="O673" s="174"/>
      <c r="P673" s="174"/>
      <c r="Q673" s="174"/>
      <c r="R673" s="174"/>
      <c r="S673" s="174"/>
      <c r="T673" s="175"/>
      <c r="AT673" s="170" t="s">
        <v>178</v>
      </c>
      <c r="AU673" s="170" t="s">
        <v>176</v>
      </c>
      <c r="AV673" s="14" t="s">
        <v>86</v>
      </c>
      <c r="AW673" s="14" t="s">
        <v>33</v>
      </c>
      <c r="AX673" s="14" t="s">
        <v>78</v>
      </c>
      <c r="AY673" s="170" t="s">
        <v>169</v>
      </c>
    </row>
    <row r="674" spans="1:65" s="13" customFormat="1">
      <c r="B674" s="160"/>
      <c r="D674" s="161" t="s">
        <v>178</v>
      </c>
      <c r="E674" s="162" t="s">
        <v>1</v>
      </c>
      <c r="F674" s="163" t="s">
        <v>770</v>
      </c>
      <c r="H674" s="164">
        <v>0.182</v>
      </c>
      <c r="I674" s="165"/>
      <c r="L674" s="160"/>
      <c r="M674" s="166"/>
      <c r="N674" s="167"/>
      <c r="O674" s="167"/>
      <c r="P674" s="167"/>
      <c r="Q674" s="167"/>
      <c r="R674" s="167"/>
      <c r="S674" s="167"/>
      <c r="T674" s="168"/>
      <c r="AT674" s="162" t="s">
        <v>178</v>
      </c>
      <c r="AU674" s="162" t="s">
        <v>176</v>
      </c>
      <c r="AV674" s="13" t="s">
        <v>176</v>
      </c>
      <c r="AW674" s="13" t="s">
        <v>33</v>
      </c>
      <c r="AX674" s="13" t="s">
        <v>78</v>
      </c>
      <c r="AY674" s="162" t="s">
        <v>169</v>
      </c>
    </row>
    <row r="675" spans="1:65" s="13" customFormat="1">
      <c r="B675" s="160"/>
      <c r="D675" s="161" t="s">
        <v>178</v>
      </c>
      <c r="E675" s="162" t="s">
        <v>1</v>
      </c>
      <c r="F675" s="163" t="s">
        <v>771</v>
      </c>
      <c r="H675" s="164">
        <v>7.0000000000000001E-3</v>
      </c>
      <c r="I675" s="165"/>
      <c r="L675" s="160"/>
      <c r="M675" s="166"/>
      <c r="N675" s="167"/>
      <c r="O675" s="167"/>
      <c r="P675" s="167"/>
      <c r="Q675" s="167"/>
      <c r="R675" s="167"/>
      <c r="S675" s="167"/>
      <c r="T675" s="168"/>
      <c r="AT675" s="162" t="s">
        <v>178</v>
      </c>
      <c r="AU675" s="162" t="s">
        <v>176</v>
      </c>
      <c r="AV675" s="13" t="s">
        <v>176</v>
      </c>
      <c r="AW675" s="13" t="s">
        <v>33</v>
      </c>
      <c r="AX675" s="13" t="s">
        <v>78</v>
      </c>
      <c r="AY675" s="162" t="s">
        <v>169</v>
      </c>
    </row>
    <row r="676" spans="1:65" s="14" customFormat="1">
      <c r="B676" s="169"/>
      <c r="D676" s="161" t="s">
        <v>178</v>
      </c>
      <c r="E676" s="170" t="s">
        <v>1</v>
      </c>
      <c r="F676" s="171" t="s">
        <v>772</v>
      </c>
      <c r="H676" s="170" t="s">
        <v>1</v>
      </c>
      <c r="I676" s="172"/>
      <c r="L676" s="169"/>
      <c r="M676" s="173"/>
      <c r="N676" s="174"/>
      <c r="O676" s="174"/>
      <c r="P676" s="174"/>
      <c r="Q676" s="174"/>
      <c r="R676" s="174"/>
      <c r="S676" s="174"/>
      <c r="T676" s="175"/>
      <c r="AT676" s="170" t="s">
        <v>178</v>
      </c>
      <c r="AU676" s="170" t="s">
        <v>176</v>
      </c>
      <c r="AV676" s="14" t="s">
        <v>86</v>
      </c>
      <c r="AW676" s="14" t="s">
        <v>33</v>
      </c>
      <c r="AX676" s="14" t="s">
        <v>78</v>
      </c>
      <c r="AY676" s="170" t="s">
        <v>169</v>
      </c>
    </row>
    <row r="677" spans="1:65" s="14" customFormat="1">
      <c r="B677" s="169"/>
      <c r="D677" s="161" t="s">
        <v>178</v>
      </c>
      <c r="E677" s="170" t="s">
        <v>1</v>
      </c>
      <c r="F677" s="171" t="s">
        <v>773</v>
      </c>
      <c r="H677" s="170" t="s">
        <v>1</v>
      </c>
      <c r="I677" s="172"/>
      <c r="L677" s="169"/>
      <c r="M677" s="173"/>
      <c r="N677" s="174"/>
      <c r="O677" s="174"/>
      <c r="P677" s="174"/>
      <c r="Q677" s="174"/>
      <c r="R677" s="174"/>
      <c r="S677" s="174"/>
      <c r="T677" s="175"/>
      <c r="AT677" s="170" t="s">
        <v>178</v>
      </c>
      <c r="AU677" s="170" t="s">
        <v>176</v>
      </c>
      <c r="AV677" s="14" t="s">
        <v>86</v>
      </c>
      <c r="AW677" s="14" t="s">
        <v>33</v>
      </c>
      <c r="AX677" s="14" t="s">
        <v>78</v>
      </c>
      <c r="AY677" s="170" t="s">
        <v>169</v>
      </c>
    </row>
    <row r="678" spans="1:65" s="13" customFormat="1">
      <c r="B678" s="160"/>
      <c r="D678" s="161" t="s">
        <v>178</v>
      </c>
      <c r="E678" s="162" t="s">
        <v>1</v>
      </c>
      <c r="F678" s="163" t="s">
        <v>774</v>
      </c>
      <c r="H678" s="164">
        <v>0.19800000000000001</v>
      </c>
      <c r="I678" s="165"/>
      <c r="L678" s="160"/>
      <c r="M678" s="166"/>
      <c r="N678" s="167"/>
      <c r="O678" s="167"/>
      <c r="P678" s="167"/>
      <c r="Q678" s="167"/>
      <c r="R678" s="167"/>
      <c r="S678" s="167"/>
      <c r="T678" s="168"/>
      <c r="AT678" s="162" t="s">
        <v>178</v>
      </c>
      <c r="AU678" s="162" t="s">
        <v>176</v>
      </c>
      <c r="AV678" s="13" t="s">
        <v>176</v>
      </c>
      <c r="AW678" s="13" t="s">
        <v>33</v>
      </c>
      <c r="AX678" s="13" t="s">
        <v>78</v>
      </c>
      <c r="AY678" s="162" t="s">
        <v>169</v>
      </c>
    </row>
    <row r="679" spans="1:65" s="13" customFormat="1">
      <c r="B679" s="160"/>
      <c r="D679" s="161" t="s">
        <v>178</v>
      </c>
      <c r="E679" s="162" t="s">
        <v>1</v>
      </c>
      <c r="F679" s="163" t="s">
        <v>775</v>
      </c>
      <c r="H679" s="164">
        <v>7.0000000000000001E-3</v>
      </c>
      <c r="I679" s="165"/>
      <c r="L679" s="160"/>
      <c r="M679" s="166"/>
      <c r="N679" s="167"/>
      <c r="O679" s="167"/>
      <c r="P679" s="167"/>
      <c r="Q679" s="167"/>
      <c r="R679" s="167"/>
      <c r="S679" s="167"/>
      <c r="T679" s="168"/>
      <c r="AT679" s="162" t="s">
        <v>178</v>
      </c>
      <c r="AU679" s="162" t="s">
        <v>176</v>
      </c>
      <c r="AV679" s="13" t="s">
        <v>176</v>
      </c>
      <c r="AW679" s="13" t="s">
        <v>33</v>
      </c>
      <c r="AX679" s="13" t="s">
        <v>78</v>
      </c>
      <c r="AY679" s="162" t="s">
        <v>169</v>
      </c>
    </row>
    <row r="680" spans="1:65" s="14" customFormat="1">
      <c r="B680" s="169"/>
      <c r="D680" s="161" t="s">
        <v>178</v>
      </c>
      <c r="E680" s="170" t="s">
        <v>1</v>
      </c>
      <c r="F680" s="171" t="s">
        <v>776</v>
      </c>
      <c r="H680" s="170" t="s">
        <v>1</v>
      </c>
      <c r="I680" s="172"/>
      <c r="L680" s="169"/>
      <c r="M680" s="173"/>
      <c r="N680" s="174"/>
      <c r="O680" s="174"/>
      <c r="P680" s="174"/>
      <c r="Q680" s="174"/>
      <c r="R680" s="174"/>
      <c r="S680" s="174"/>
      <c r="T680" s="175"/>
      <c r="AT680" s="170" t="s">
        <v>178</v>
      </c>
      <c r="AU680" s="170" t="s">
        <v>176</v>
      </c>
      <c r="AV680" s="14" t="s">
        <v>86</v>
      </c>
      <c r="AW680" s="14" t="s">
        <v>33</v>
      </c>
      <c r="AX680" s="14" t="s">
        <v>78</v>
      </c>
      <c r="AY680" s="170" t="s">
        <v>169</v>
      </c>
    </row>
    <row r="681" spans="1:65" s="13" customFormat="1">
      <c r="B681" s="160"/>
      <c r="D681" s="161" t="s">
        <v>178</v>
      </c>
      <c r="E681" s="162" t="s">
        <v>1</v>
      </c>
      <c r="F681" s="163" t="s">
        <v>777</v>
      </c>
      <c r="H681" s="164">
        <v>0.05</v>
      </c>
      <c r="I681" s="165"/>
      <c r="L681" s="160"/>
      <c r="M681" s="166"/>
      <c r="N681" s="167"/>
      <c r="O681" s="167"/>
      <c r="P681" s="167"/>
      <c r="Q681" s="167"/>
      <c r="R681" s="167"/>
      <c r="S681" s="167"/>
      <c r="T681" s="168"/>
      <c r="AT681" s="162" t="s">
        <v>178</v>
      </c>
      <c r="AU681" s="162" t="s">
        <v>176</v>
      </c>
      <c r="AV681" s="13" t="s">
        <v>176</v>
      </c>
      <c r="AW681" s="13" t="s">
        <v>33</v>
      </c>
      <c r="AX681" s="13" t="s">
        <v>78</v>
      </c>
      <c r="AY681" s="162" t="s">
        <v>169</v>
      </c>
    </row>
    <row r="682" spans="1:65" s="13" customFormat="1">
      <c r="B682" s="160"/>
      <c r="D682" s="161" t="s">
        <v>178</v>
      </c>
      <c r="E682" s="162" t="s">
        <v>1</v>
      </c>
      <c r="F682" s="163" t="s">
        <v>778</v>
      </c>
      <c r="H682" s="164">
        <v>2E-3</v>
      </c>
      <c r="I682" s="165"/>
      <c r="L682" s="160"/>
      <c r="M682" s="166"/>
      <c r="N682" s="167"/>
      <c r="O682" s="167"/>
      <c r="P682" s="167"/>
      <c r="Q682" s="167"/>
      <c r="R682" s="167"/>
      <c r="S682" s="167"/>
      <c r="T682" s="168"/>
      <c r="AT682" s="162" t="s">
        <v>178</v>
      </c>
      <c r="AU682" s="162" t="s">
        <v>176</v>
      </c>
      <c r="AV682" s="13" t="s">
        <v>176</v>
      </c>
      <c r="AW682" s="13" t="s">
        <v>33</v>
      </c>
      <c r="AX682" s="13" t="s">
        <v>78</v>
      </c>
      <c r="AY682" s="162" t="s">
        <v>169</v>
      </c>
    </row>
    <row r="683" spans="1:65" s="16" customFormat="1">
      <c r="B683" s="184"/>
      <c r="D683" s="161" t="s">
        <v>178</v>
      </c>
      <c r="E683" s="185" t="s">
        <v>1</v>
      </c>
      <c r="F683" s="186" t="s">
        <v>201</v>
      </c>
      <c r="H683" s="187">
        <v>0.44600000000000001</v>
      </c>
      <c r="I683" s="188"/>
      <c r="L683" s="184"/>
      <c r="M683" s="189"/>
      <c r="N683" s="190"/>
      <c r="O683" s="190"/>
      <c r="P683" s="190"/>
      <c r="Q683" s="190"/>
      <c r="R683" s="190"/>
      <c r="S683" s="190"/>
      <c r="T683" s="191"/>
      <c r="AT683" s="185" t="s">
        <v>178</v>
      </c>
      <c r="AU683" s="185" t="s">
        <v>176</v>
      </c>
      <c r="AV683" s="16" t="s">
        <v>187</v>
      </c>
      <c r="AW683" s="16" t="s">
        <v>33</v>
      </c>
      <c r="AX683" s="16" t="s">
        <v>78</v>
      </c>
      <c r="AY683" s="185" t="s">
        <v>169</v>
      </c>
    </row>
    <row r="684" spans="1:65" s="15" customFormat="1">
      <c r="B684" s="176"/>
      <c r="D684" s="161" t="s">
        <v>178</v>
      </c>
      <c r="E684" s="177" t="s">
        <v>1</v>
      </c>
      <c r="F684" s="178" t="s">
        <v>186</v>
      </c>
      <c r="H684" s="179">
        <v>3.5609999999999999</v>
      </c>
      <c r="I684" s="180"/>
      <c r="L684" s="176"/>
      <c r="M684" s="181"/>
      <c r="N684" s="182"/>
      <c r="O684" s="182"/>
      <c r="P684" s="182"/>
      <c r="Q684" s="182"/>
      <c r="R684" s="182"/>
      <c r="S684" s="182"/>
      <c r="T684" s="183"/>
      <c r="AT684" s="177" t="s">
        <v>178</v>
      </c>
      <c r="AU684" s="177" t="s">
        <v>176</v>
      </c>
      <c r="AV684" s="15" t="s">
        <v>175</v>
      </c>
      <c r="AW684" s="15" t="s">
        <v>33</v>
      </c>
      <c r="AX684" s="15" t="s">
        <v>86</v>
      </c>
      <c r="AY684" s="177" t="s">
        <v>169</v>
      </c>
    </row>
    <row r="685" spans="1:65" s="2" customFormat="1" ht="24.15" customHeight="1">
      <c r="A685" s="33"/>
      <c r="B685" s="145"/>
      <c r="C685" s="146" t="s">
        <v>779</v>
      </c>
      <c r="D685" s="146" t="s">
        <v>171</v>
      </c>
      <c r="E685" s="147" t="s">
        <v>780</v>
      </c>
      <c r="F685" s="148" t="s">
        <v>781</v>
      </c>
      <c r="G685" s="149" t="s">
        <v>317</v>
      </c>
      <c r="H685" s="150">
        <v>0.34799999999999998</v>
      </c>
      <c r="I685" s="151"/>
      <c r="J685" s="150">
        <f>ROUND(I685*H685,3)</f>
        <v>0</v>
      </c>
      <c r="K685" s="152"/>
      <c r="L685" s="34"/>
      <c r="M685" s="153" t="s">
        <v>1</v>
      </c>
      <c r="N685" s="154" t="s">
        <v>44</v>
      </c>
      <c r="O685" s="59"/>
      <c r="P685" s="155">
        <f>O685*H685</f>
        <v>0</v>
      </c>
      <c r="Q685" s="155">
        <v>1.0162899999999999</v>
      </c>
      <c r="R685" s="155">
        <f>Q685*H685</f>
        <v>0.35366891999999994</v>
      </c>
      <c r="S685" s="155">
        <v>0</v>
      </c>
      <c r="T685" s="156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57" t="s">
        <v>175</v>
      </c>
      <c r="AT685" s="157" t="s">
        <v>171</v>
      </c>
      <c r="AU685" s="157" t="s">
        <v>176</v>
      </c>
      <c r="AY685" s="18" t="s">
        <v>169</v>
      </c>
      <c r="BE685" s="158">
        <f>IF(N685="základná",J685,0)</f>
        <v>0</v>
      </c>
      <c r="BF685" s="158">
        <f>IF(N685="znížená",J685,0)</f>
        <v>0</v>
      </c>
      <c r="BG685" s="158">
        <f>IF(N685="zákl. prenesená",J685,0)</f>
        <v>0</v>
      </c>
      <c r="BH685" s="158">
        <f>IF(N685="zníž. prenesená",J685,0)</f>
        <v>0</v>
      </c>
      <c r="BI685" s="158">
        <f>IF(N685="nulová",J685,0)</f>
        <v>0</v>
      </c>
      <c r="BJ685" s="18" t="s">
        <v>176</v>
      </c>
      <c r="BK685" s="159">
        <f>ROUND(I685*H685,3)</f>
        <v>0</v>
      </c>
      <c r="BL685" s="18" t="s">
        <v>175</v>
      </c>
      <c r="BM685" s="157" t="s">
        <v>782</v>
      </c>
    </row>
    <row r="686" spans="1:65" s="14" customFormat="1">
      <c r="B686" s="169"/>
      <c r="D686" s="161" t="s">
        <v>178</v>
      </c>
      <c r="E686" s="170" t="s">
        <v>1</v>
      </c>
      <c r="F686" s="171" t="s">
        <v>783</v>
      </c>
      <c r="H686" s="170" t="s">
        <v>1</v>
      </c>
      <c r="I686" s="172"/>
      <c r="L686" s="169"/>
      <c r="M686" s="173"/>
      <c r="N686" s="174"/>
      <c r="O686" s="174"/>
      <c r="P686" s="174"/>
      <c r="Q686" s="174"/>
      <c r="R686" s="174"/>
      <c r="S686" s="174"/>
      <c r="T686" s="175"/>
      <c r="AT686" s="170" t="s">
        <v>178</v>
      </c>
      <c r="AU686" s="170" t="s">
        <v>176</v>
      </c>
      <c r="AV686" s="14" t="s">
        <v>86</v>
      </c>
      <c r="AW686" s="14" t="s">
        <v>33</v>
      </c>
      <c r="AX686" s="14" t="s">
        <v>78</v>
      </c>
      <c r="AY686" s="170" t="s">
        <v>169</v>
      </c>
    </row>
    <row r="687" spans="1:65" s="13" customFormat="1">
      <c r="B687" s="160"/>
      <c r="D687" s="161" t="s">
        <v>178</v>
      </c>
      <c r="E687" s="162" t="s">
        <v>1</v>
      </c>
      <c r="F687" s="163" t="s">
        <v>784</v>
      </c>
      <c r="H687" s="164">
        <v>0.223</v>
      </c>
      <c r="I687" s="165"/>
      <c r="L687" s="160"/>
      <c r="M687" s="166"/>
      <c r="N687" s="167"/>
      <c r="O687" s="167"/>
      <c r="P687" s="167"/>
      <c r="Q687" s="167"/>
      <c r="R687" s="167"/>
      <c r="S687" s="167"/>
      <c r="T687" s="168"/>
      <c r="AT687" s="162" t="s">
        <v>178</v>
      </c>
      <c r="AU687" s="162" t="s">
        <v>176</v>
      </c>
      <c r="AV687" s="13" t="s">
        <v>176</v>
      </c>
      <c r="AW687" s="13" t="s">
        <v>33</v>
      </c>
      <c r="AX687" s="13" t="s">
        <v>78</v>
      </c>
      <c r="AY687" s="162" t="s">
        <v>169</v>
      </c>
    </row>
    <row r="688" spans="1:65" s="13" customFormat="1">
      <c r="B688" s="160"/>
      <c r="D688" s="161" t="s">
        <v>178</v>
      </c>
      <c r="E688" s="162" t="s">
        <v>1</v>
      </c>
      <c r="F688" s="163" t="s">
        <v>785</v>
      </c>
      <c r="H688" s="164">
        <v>0.125</v>
      </c>
      <c r="I688" s="165"/>
      <c r="L688" s="160"/>
      <c r="M688" s="166"/>
      <c r="N688" s="167"/>
      <c r="O688" s="167"/>
      <c r="P688" s="167"/>
      <c r="Q688" s="167"/>
      <c r="R688" s="167"/>
      <c r="S688" s="167"/>
      <c r="T688" s="168"/>
      <c r="AT688" s="162" t="s">
        <v>178</v>
      </c>
      <c r="AU688" s="162" t="s">
        <v>176</v>
      </c>
      <c r="AV688" s="13" t="s">
        <v>176</v>
      </c>
      <c r="AW688" s="13" t="s">
        <v>33</v>
      </c>
      <c r="AX688" s="13" t="s">
        <v>78</v>
      </c>
      <c r="AY688" s="162" t="s">
        <v>169</v>
      </c>
    </row>
    <row r="689" spans="1:65" s="15" customFormat="1">
      <c r="B689" s="176"/>
      <c r="D689" s="161" t="s">
        <v>178</v>
      </c>
      <c r="E689" s="177" t="s">
        <v>1</v>
      </c>
      <c r="F689" s="178" t="s">
        <v>186</v>
      </c>
      <c r="H689" s="179">
        <v>0.34799999999999998</v>
      </c>
      <c r="I689" s="180"/>
      <c r="L689" s="176"/>
      <c r="M689" s="181"/>
      <c r="N689" s="182"/>
      <c r="O689" s="182"/>
      <c r="P689" s="182"/>
      <c r="Q689" s="182"/>
      <c r="R689" s="182"/>
      <c r="S689" s="182"/>
      <c r="T689" s="183"/>
      <c r="AT689" s="177" t="s">
        <v>178</v>
      </c>
      <c r="AU689" s="177" t="s">
        <v>176</v>
      </c>
      <c r="AV689" s="15" t="s">
        <v>175</v>
      </c>
      <c r="AW689" s="15" t="s">
        <v>33</v>
      </c>
      <c r="AX689" s="15" t="s">
        <v>86</v>
      </c>
      <c r="AY689" s="177" t="s">
        <v>169</v>
      </c>
    </row>
    <row r="690" spans="1:65" s="2" customFormat="1" ht="14.4" customHeight="1">
      <c r="A690" s="33"/>
      <c r="B690" s="145"/>
      <c r="C690" s="146" t="s">
        <v>786</v>
      </c>
      <c r="D690" s="146" t="s">
        <v>171</v>
      </c>
      <c r="E690" s="147" t="s">
        <v>787</v>
      </c>
      <c r="F690" s="148" t="s">
        <v>788</v>
      </c>
      <c r="G690" s="149" t="s">
        <v>181</v>
      </c>
      <c r="H690" s="150">
        <v>3.3</v>
      </c>
      <c r="I690" s="151"/>
      <c r="J690" s="150">
        <f>ROUND(I690*H690,3)</f>
        <v>0</v>
      </c>
      <c r="K690" s="152"/>
      <c r="L690" s="34"/>
      <c r="M690" s="153" t="s">
        <v>1</v>
      </c>
      <c r="N690" s="154" t="s">
        <v>44</v>
      </c>
      <c r="O690" s="59"/>
      <c r="P690" s="155">
        <f>O690*H690</f>
        <v>0</v>
      </c>
      <c r="Q690" s="155">
        <v>2.2970199999999998</v>
      </c>
      <c r="R690" s="155">
        <f>Q690*H690</f>
        <v>7.5801659999999993</v>
      </c>
      <c r="S690" s="155">
        <v>0</v>
      </c>
      <c r="T690" s="156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57" t="s">
        <v>175</v>
      </c>
      <c r="AT690" s="157" t="s">
        <v>171</v>
      </c>
      <c r="AU690" s="157" t="s">
        <v>176</v>
      </c>
      <c r="AY690" s="18" t="s">
        <v>169</v>
      </c>
      <c r="BE690" s="158">
        <f>IF(N690="základná",J690,0)</f>
        <v>0</v>
      </c>
      <c r="BF690" s="158">
        <f>IF(N690="znížená",J690,0)</f>
        <v>0</v>
      </c>
      <c r="BG690" s="158">
        <f>IF(N690="zákl. prenesená",J690,0)</f>
        <v>0</v>
      </c>
      <c r="BH690" s="158">
        <f>IF(N690="zníž. prenesená",J690,0)</f>
        <v>0</v>
      </c>
      <c r="BI690" s="158">
        <f>IF(N690="nulová",J690,0)</f>
        <v>0</v>
      </c>
      <c r="BJ690" s="18" t="s">
        <v>176</v>
      </c>
      <c r="BK690" s="159">
        <f>ROUND(I690*H690,3)</f>
        <v>0</v>
      </c>
      <c r="BL690" s="18" t="s">
        <v>175</v>
      </c>
      <c r="BM690" s="157" t="s">
        <v>789</v>
      </c>
    </row>
    <row r="691" spans="1:65" s="14" customFormat="1">
      <c r="B691" s="169"/>
      <c r="D691" s="161" t="s">
        <v>178</v>
      </c>
      <c r="E691" s="170" t="s">
        <v>1</v>
      </c>
      <c r="F691" s="171" t="s">
        <v>790</v>
      </c>
      <c r="H691" s="170" t="s">
        <v>1</v>
      </c>
      <c r="I691" s="172"/>
      <c r="L691" s="169"/>
      <c r="M691" s="173"/>
      <c r="N691" s="174"/>
      <c r="O691" s="174"/>
      <c r="P691" s="174"/>
      <c r="Q691" s="174"/>
      <c r="R691" s="174"/>
      <c r="S691" s="174"/>
      <c r="T691" s="175"/>
      <c r="AT691" s="170" t="s">
        <v>178</v>
      </c>
      <c r="AU691" s="170" t="s">
        <v>176</v>
      </c>
      <c r="AV691" s="14" t="s">
        <v>86</v>
      </c>
      <c r="AW691" s="14" t="s">
        <v>33</v>
      </c>
      <c r="AX691" s="14" t="s">
        <v>78</v>
      </c>
      <c r="AY691" s="170" t="s">
        <v>169</v>
      </c>
    </row>
    <row r="692" spans="1:65" s="14" customFormat="1">
      <c r="B692" s="169"/>
      <c r="D692" s="161" t="s">
        <v>178</v>
      </c>
      <c r="E692" s="170" t="s">
        <v>1</v>
      </c>
      <c r="F692" s="171" t="s">
        <v>791</v>
      </c>
      <c r="H692" s="170" t="s">
        <v>1</v>
      </c>
      <c r="I692" s="172"/>
      <c r="L692" s="169"/>
      <c r="M692" s="173"/>
      <c r="N692" s="174"/>
      <c r="O692" s="174"/>
      <c r="P692" s="174"/>
      <c r="Q692" s="174"/>
      <c r="R692" s="174"/>
      <c r="S692" s="174"/>
      <c r="T692" s="175"/>
      <c r="AT692" s="170" t="s">
        <v>178</v>
      </c>
      <c r="AU692" s="170" t="s">
        <v>176</v>
      </c>
      <c r="AV692" s="14" t="s">
        <v>86</v>
      </c>
      <c r="AW692" s="14" t="s">
        <v>33</v>
      </c>
      <c r="AX692" s="14" t="s">
        <v>78</v>
      </c>
      <c r="AY692" s="170" t="s">
        <v>169</v>
      </c>
    </row>
    <row r="693" spans="1:65" s="13" customFormat="1">
      <c r="B693" s="160"/>
      <c r="D693" s="161" t="s">
        <v>178</v>
      </c>
      <c r="E693" s="162" t="s">
        <v>1</v>
      </c>
      <c r="F693" s="163" t="s">
        <v>792</v>
      </c>
      <c r="H693" s="164">
        <v>0.52700000000000002</v>
      </c>
      <c r="I693" s="165"/>
      <c r="L693" s="160"/>
      <c r="M693" s="166"/>
      <c r="N693" s="167"/>
      <c r="O693" s="167"/>
      <c r="P693" s="167"/>
      <c r="Q693" s="167"/>
      <c r="R693" s="167"/>
      <c r="S693" s="167"/>
      <c r="T693" s="168"/>
      <c r="AT693" s="162" t="s">
        <v>178</v>
      </c>
      <c r="AU693" s="162" t="s">
        <v>176</v>
      </c>
      <c r="AV693" s="13" t="s">
        <v>176</v>
      </c>
      <c r="AW693" s="13" t="s">
        <v>33</v>
      </c>
      <c r="AX693" s="13" t="s">
        <v>78</v>
      </c>
      <c r="AY693" s="162" t="s">
        <v>169</v>
      </c>
    </row>
    <row r="694" spans="1:65" s="13" customFormat="1">
      <c r="B694" s="160"/>
      <c r="D694" s="161" t="s">
        <v>178</v>
      </c>
      <c r="E694" s="162" t="s">
        <v>1</v>
      </c>
      <c r="F694" s="163" t="s">
        <v>793</v>
      </c>
      <c r="H694" s="164">
        <v>0.52700000000000002</v>
      </c>
      <c r="I694" s="165"/>
      <c r="L694" s="160"/>
      <c r="M694" s="166"/>
      <c r="N694" s="167"/>
      <c r="O694" s="167"/>
      <c r="P694" s="167"/>
      <c r="Q694" s="167"/>
      <c r="R694" s="167"/>
      <c r="S694" s="167"/>
      <c r="T694" s="168"/>
      <c r="AT694" s="162" t="s">
        <v>178</v>
      </c>
      <c r="AU694" s="162" t="s">
        <v>176</v>
      </c>
      <c r="AV694" s="13" t="s">
        <v>176</v>
      </c>
      <c r="AW694" s="13" t="s">
        <v>33</v>
      </c>
      <c r="AX694" s="13" t="s">
        <v>78</v>
      </c>
      <c r="AY694" s="162" t="s">
        <v>169</v>
      </c>
    </row>
    <row r="695" spans="1:65" s="13" customFormat="1">
      <c r="B695" s="160"/>
      <c r="D695" s="161" t="s">
        <v>178</v>
      </c>
      <c r="E695" s="162" t="s">
        <v>1</v>
      </c>
      <c r="F695" s="163" t="s">
        <v>794</v>
      </c>
      <c r="H695" s="164">
        <v>0.94099999999999995</v>
      </c>
      <c r="I695" s="165"/>
      <c r="L695" s="160"/>
      <c r="M695" s="166"/>
      <c r="N695" s="167"/>
      <c r="O695" s="167"/>
      <c r="P695" s="167"/>
      <c r="Q695" s="167"/>
      <c r="R695" s="167"/>
      <c r="S695" s="167"/>
      <c r="T695" s="168"/>
      <c r="AT695" s="162" t="s">
        <v>178</v>
      </c>
      <c r="AU695" s="162" t="s">
        <v>176</v>
      </c>
      <c r="AV695" s="13" t="s">
        <v>176</v>
      </c>
      <c r="AW695" s="13" t="s">
        <v>33</v>
      </c>
      <c r="AX695" s="13" t="s">
        <v>78</v>
      </c>
      <c r="AY695" s="162" t="s">
        <v>169</v>
      </c>
    </row>
    <row r="696" spans="1:65" s="14" customFormat="1">
      <c r="B696" s="169"/>
      <c r="D696" s="161" t="s">
        <v>178</v>
      </c>
      <c r="E696" s="170" t="s">
        <v>1</v>
      </c>
      <c r="F696" s="171" t="s">
        <v>795</v>
      </c>
      <c r="H696" s="170" t="s">
        <v>1</v>
      </c>
      <c r="I696" s="172"/>
      <c r="L696" s="169"/>
      <c r="M696" s="173"/>
      <c r="N696" s="174"/>
      <c r="O696" s="174"/>
      <c r="P696" s="174"/>
      <c r="Q696" s="174"/>
      <c r="R696" s="174"/>
      <c r="S696" s="174"/>
      <c r="T696" s="175"/>
      <c r="AT696" s="170" t="s">
        <v>178</v>
      </c>
      <c r="AU696" s="170" t="s">
        <v>176</v>
      </c>
      <c r="AV696" s="14" t="s">
        <v>86</v>
      </c>
      <c r="AW696" s="14" t="s">
        <v>33</v>
      </c>
      <c r="AX696" s="14" t="s">
        <v>78</v>
      </c>
      <c r="AY696" s="170" t="s">
        <v>169</v>
      </c>
    </row>
    <row r="697" spans="1:65" s="13" customFormat="1">
      <c r="B697" s="160"/>
      <c r="D697" s="161" t="s">
        <v>178</v>
      </c>
      <c r="E697" s="162" t="s">
        <v>1</v>
      </c>
      <c r="F697" s="163" t="s">
        <v>796</v>
      </c>
      <c r="H697" s="164">
        <v>0.373</v>
      </c>
      <c r="I697" s="165"/>
      <c r="L697" s="160"/>
      <c r="M697" s="166"/>
      <c r="N697" s="167"/>
      <c r="O697" s="167"/>
      <c r="P697" s="167"/>
      <c r="Q697" s="167"/>
      <c r="R697" s="167"/>
      <c r="S697" s="167"/>
      <c r="T697" s="168"/>
      <c r="AT697" s="162" t="s">
        <v>178</v>
      </c>
      <c r="AU697" s="162" t="s">
        <v>176</v>
      </c>
      <c r="AV697" s="13" t="s">
        <v>176</v>
      </c>
      <c r="AW697" s="13" t="s">
        <v>33</v>
      </c>
      <c r="AX697" s="13" t="s">
        <v>78</v>
      </c>
      <c r="AY697" s="162" t="s">
        <v>169</v>
      </c>
    </row>
    <row r="698" spans="1:65" s="14" customFormat="1">
      <c r="B698" s="169"/>
      <c r="D698" s="161" t="s">
        <v>178</v>
      </c>
      <c r="E698" s="170" t="s">
        <v>1</v>
      </c>
      <c r="F698" s="171" t="s">
        <v>797</v>
      </c>
      <c r="H698" s="170" t="s">
        <v>1</v>
      </c>
      <c r="I698" s="172"/>
      <c r="L698" s="169"/>
      <c r="M698" s="173"/>
      <c r="N698" s="174"/>
      <c r="O698" s="174"/>
      <c r="P698" s="174"/>
      <c r="Q698" s="174"/>
      <c r="R698" s="174"/>
      <c r="S698" s="174"/>
      <c r="T698" s="175"/>
      <c r="AT698" s="170" t="s">
        <v>178</v>
      </c>
      <c r="AU698" s="170" t="s">
        <v>176</v>
      </c>
      <c r="AV698" s="14" t="s">
        <v>86</v>
      </c>
      <c r="AW698" s="14" t="s">
        <v>33</v>
      </c>
      <c r="AX698" s="14" t="s">
        <v>78</v>
      </c>
      <c r="AY698" s="170" t="s">
        <v>169</v>
      </c>
    </row>
    <row r="699" spans="1:65" s="13" customFormat="1">
      <c r="B699" s="160"/>
      <c r="D699" s="161" t="s">
        <v>178</v>
      </c>
      <c r="E699" s="162" t="s">
        <v>1</v>
      </c>
      <c r="F699" s="163" t="s">
        <v>798</v>
      </c>
      <c r="H699" s="164">
        <v>0.58899999999999997</v>
      </c>
      <c r="I699" s="165"/>
      <c r="L699" s="160"/>
      <c r="M699" s="166"/>
      <c r="N699" s="167"/>
      <c r="O699" s="167"/>
      <c r="P699" s="167"/>
      <c r="Q699" s="167"/>
      <c r="R699" s="167"/>
      <c r="S699" s="167"/>
      <c r="T699" s="168"/>
      <c r="AT699" s="162" t="s">
        <v>178</v>
      </c>
      <c r="AU699" s="162" t="s">
        <v>176</v>
      </c>
      <c r="AV699" s="13" t="s">
        <v>176</v>
      </c>
      <c r="AW699" s="13" t="s">
        <v>33</v>
      </c>
      <c r="AX699" s="13" t="s">
        <v>78</v>
      </c>
      <c r="AY699" s="162" t="s">
        <v>169</v>
      </c>
    </row>
    <row r="700" spans="1:65" s="13" customFormat="1">
      <c r="B700" s="160"/>
      <c r="D700" s="161" t="s">
        <v>178</v>
      </c>
      <c r="E700" s="162" t="s">
        <v>1</v>
      </c>
      <c r="F700" s="163" t="s">
        <v>799</v>
      </c>
      <c r="H700" s="164">
        <v>0.34300000000000003</v>
      </c>
      <c r="I700" s="165"/>
      <c r="L700" s="160"/>
      <c r="M700" s="166"/>
      <c r="N700" s="167"/>
      <c r="O700" s="167"/>
      <c r="P700" s="167"/>
      <c r="Q700" s="167"/>
      <c r="R700" s="167"/>
      <c r="S700" s="167"/>
      <c r="T700" s="168"/>
      <c r="AT700" s="162" t="s">
        <v>178</v>
      </c>
      <c r="AU700" s="162" t="s">
        <v>176</v>
      </c>
      <c r="AV700" s="13" t="s">
        <v>176</v>
      </c>
      <c r="AW700" s="13" t="s">
        <v>33</v>
      </c>
      <c r="AX700" s="13" t="s">
        <v>78</v>
      </c>
      <c r="AY700" s="162" t="s">
        <v>169</v>
      </c>
    </row>
    <row r="701" spans="1:65" s="15" customFormat="1">
      <c r="B701" s="176"/>
      <c r="D701" s="161" t="s">
        <v>178</v>
      </c>
      <c r="E701" s="177" t="s">
        <v>1</v>
      </c>
      <c r="F701" s="178" t="s">
        <v>186</v>
      </c>
      <c r="H701" s="179">
        <v>3.3000000000000003</v>
      </c>
      <c r="I701" s="180"/>
      <c r="L701" s="176"/>
      <c r="M701" s="181"/>
      <c r="N701" s="182"/>
      <c r="O701" s="182"/>
      <c r="P701" s="182"/>
      <c r="Q701" s="182"/>
      <c r="R701" s="182"/>
      <c r="S701" s="182"/>
      <c r="T701" s="183"/>
      <c r="AT701" s="177" t="s">
        <v>178</v>
      </c>
      <c r="AU701" s="177" t="s">
        <v>176</v>
      </c>
      <c r="AV701" s="15" t="s">
        <v>175</v>
      </c>
      <c r="AW701" s="15" t="s">
        <v>33</v>
      </c>
      <c r="AX701" s="15" t="s">
        <v>86</v>
      </c>
      <c r="AY701" s="177" t="s">
        <v>169</v>
      </c>
    </row>
    <row r="702" spans="1:65" s="2" customFormat="1" ht="14.4" customHeight="1">
      <c r="A702" s="33"/>
      <c r="B702" s="145"/>
      <c r="C702" s="146" t="s">
        <v>800</v>
      </c>
      <c r="D702" s="146" t="s">
        <v>171</v>
      </c>
      <c r="E702" s="147" t="s">
        <v>801</v>
      </c>
      <c r="F702" s="148" t="s">
        <v>802</v>
      </c>
      <c r="G702" s="149" t="s">
        <v>328</v>
      </c>
      <c r="H702" s="150">
        <v>26.978000000000002</v>
      </c>
      <c r="I702" s="151"/>
      <c r="J702" s="150">
        <f>ROUND(I702*H702,3)</f>
        <v>0</v>
      </c>
      <c r="K702" s="152"/>
      <c r="L702" s="34"/>
      <c r="M702" s="153" t="s">
        <v>1</v>
      </c>
      <c r="N702" s="154" t="s">
        <v>44</v>
      </c>
      <c r="O702" s="59"/>
      <c r="P702" s="155">
        <f>O702*H702</f>
        <v>0</v>
      </c>
      <c r="Q702" s="155">
        <v>2.7999999999999998E-4</v>
      </c>
      <c r="R702" s="155">
        <f>Q702*H702</f>
        <v>7.55384E-3</v>
      </c>
      <c r="S702" s="155">
        <v>0</v>
      </c>
      <c r="T702" s="156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57" t="s">
        <v>175</v>
      </c>
      <c r="AT702" s="157" t="s">
        <v>171</v>
      </c>
      <c r="AU702" s="157" t="s">
        <v>176</v>
      </c>
      <c r="AY702" s="18" t="s">
        <v>169</v>
      </c>
      <c r="BE702" s="158">
        <f>IF(N702="základná",J702,0)</f>
        <v>0</v>
      </c>
      <c r="BF702" s="158">
        <f>IF(N702="znížená",J702,0)</f>
        <v>0</v>
      </c>
      <c r="BG702" s="158">
        <f>IF(N702="zákl. prenesená",J702,0)</f>
        <v>0</v>
      </c>
      <c r="BH702" s="158">
        <f>IF(N702="zníž. prenesená",J702,0)</f>
        <v>0</v>
      </c>
      <c r="BI702" s="158">
        <f>IF(N702="nulová",J702,0)</f>
        <v>0</v>
      </c>
      <c r="BJ702" s="18" t="s">
        <v>176</v>
      </c>
      <c r="BK702" s="159">
        <f>ROUND(I702*H702,3)</f>
        <v>0</v>
      </c>
      <c r="BL702" s="18" t="s">
        <v>175</v>
      </c>
      <c r="BM702" s="157" t="s">
        <v>803</v>
      </c>
    </row>
    <row r="703" spans="1:65" s="14" customFormat="1">
      <c r="B703" s="169"/>
      <c r="D703" s="161" t="s">
        <v>178</v>
      </c>
      <c r="E703" s="170" t="s">
        <v>1</v>
      </c>
      <c r="F703" s="171" t="s">
        <v>790</v>
      </c>
      <c r="H703" s="170" t="s">
        <v>1</v>
      </c>
      <c r="I703" s="172"/>
      <c r="L703" s="169"/>
      <c r="M703" s="173"/>
      <c r="N703" s="174"/>
      <c r="O703" s="174"/>
      <c r="P703" s="174"/>
      <c r="Q703" s="174"/>
      <c r="R703" s="174"/>
      <c r="S703" s="174"/>
      <c r="T703" s="175"/>
      <c r="AT703" s="170" t="s">
        <v>178</v>
      </c>
      <c r="AU703" s="170" t="s">
        <v>176</v>
      </c>
      <c r="AV703" s="14" t="s">
        <v>86</v>
      </c>
      <c r="AW703" s="14" t="s">
        <v>33</v>
      </c>
      <c r="AX703" s="14" t="s">
        <v>78</v>
      </c>
      <c r="AY703" s="170" t="s">
        <v>169</v>
      </c>
    </row>
    <row r="704" spans="1:65" s="14" customFormat="1">
      <c r="B704" s="169"/>
      <c r="D704" s="161" t="s">
        <v>178</v>
      </c>
      <c r="E704" s="170" t="s">
        <v>1</v>
      </c>
      <c r="F704" s="171" t="s">
        <v>791</v>
      </c>
      <c r="H704" s="170" t="s">
        <v>1</v>
      </c>
      <c r="I704" s="172"/>
      <c r="L704" s="169"/>
      <c r="M704" s="173"/>
      <c r="N704" s="174"/>
      <c r="O704" s="174"/>
      <c r="P704" s="174"/>
      <c r="Q704" s="174"/>
      <c r="R704" s="174"/>
      <c r="S704" s="174"/>
      <c r="T704" s="175"/>
      <c r="AT704" s="170" t="s">
        <v>178</v>
      </c>
      <c r="AU704" s="170" t="s">
        <v>176</v>
      </c>
      <c r="AV704" s="14" t="s">
        <v>86</v>
      </c>
      <c r="AW704" s="14" t="s">
        <v>33</v>
      </c>
      <c r="AX704" s="14" t="s">
        <v>78</v>
      </c>
      <c r="AY704" s="170" t="s">
        <v>169</v>
      </c>
    </row>
    <row r="705" spans="1:65" s="13" customFormat="1">
      <c r="B705" s="160"/>
      <c r="D705" s="161" t="s">
        <v>178</v>
      </c>
      <c r="E705" s="162" t="s">
        <v>1</v>
      </c>
      <c r="F705" s="163" t="s">
        <v>804</v>
      </c>
      <c r="H705" s="164">
        <v>3.15</v>
      </c>
      <c r="I705" s="165"/>
      <c r="L705" s="160"/>
      <c r="M705" s="166"/>
      <c r="N705" s="167"/>
      <c r="O705" s="167"/>
      <c r="P705" s="167"/>
      <c r="Q705" s="167"/>
      <c r="R705" s="167"/>
      <c r="S705" s="167"/>
      <c r="T705" s="168"/>
      <c r="AT705" s="162" t="s">
        <v>178</v>
      </c>
      <c r="AU705" s="162" t="s">
        <v>176</v>
      </c>
      <c r="AV705" s="13" t="s">
        <v>176</v>
      </c>
      <c r="AW705" s="13" t="s">
        <v>33</v>
      </c>
      <c r="AX705" s="13" t="s">
        <v>78</v>
      </c>
      <c r="AY705" s="162" t="s">
        <v>169</v>
      </c>
    </row>
    <row r="706" spans="1:65" s="13" customFormat="1">
      <c r="B706" s="160"/>
      <c r="D706" s="161" t="s">
        <v>178</v>
      </c>
      <c r="E706" s="162" t="s">
        <v>1</v>
      </c>
      <c r="F706" s="163" t="s">
        <v>805</v>
      </c>
      <c r="H706" s="164">
        <v>12.425000000000001</v>
      </c>
      <c r="I706" s="165"/>
      <c r="L706" s="160"/>
      <c r="M706" s="166"/>
      <c r="N706" s="167"/>
      <c r="O706" s="167"/>
      <c r="P706" s="167"/>
      <c r="Q706" s="167"/>
      <c r="R706" s="167"/>
      <c r="S706" s="167"/>
      <c r="T706" s="168"/>
      <c r="AT706" s="162" t="s">
        <v>178</v>
      </c>
      <c r="AU706" s="162" t="s">
        <v>176</v>
      </c>
      <c r="AV706" s="13" t="s">
        <v>176</v>
      </c>
      <c r="AW706" s="13" t="s">
        <v>33</v>
      </c>
      <c r="AX706" s="13" t="s">
        <v>78</v>
      </c>
      <c r="AY706" s="162" t="s">
        <v>169</v>
      </c>
    </row>
    <row r="707" spans="1:65" s="14" customFormat="1">
      <c r="B707" s="169"/>
      <c r="D707" s="161" t="s">
        <v>178</v>
      </c>
      <c r="E707" s="170" t="s">
        <v>1</v>
      </c>
      <c r="F707" s="171" t="s">
        <v>795</v>
      </c>
      <c r="H707" s="170" t="s">
        <v>1</v>
      </c>
      <c r="I707" s="172"/>
      <c r="L707" s="169"/>
      <c r="M707" s="173"/>
      <c r="N707" s="174"/>
      <c r="O707" s="174"/>
      <c r="P707" s="174"/>
      <c r="Q707" s="174"/>
      <c r="R707" s="174"/>
      <c r="S707" s="174"/>
      <c r="T707" s="175"/>
      <c r="AT707" s="170" t="s">
        <v>178</v>
      </c>
      <c r="AU707" s="170" t="s">
        <v>176</v>
      </c>
      <c r="AV707" s="14" t="s">
        <v>86</v>
      </c>
      <c r="AW707" s="14" t="s">
        <v>33</v>
      </c>
      <c r="AX707" s="14" t="s">
        <v>78</v>
      </c>
      <c r="AY707" s="170" t="s">
        <v>169</v>
      </c>
    </row>
    <row r="708" spans="1:65" s="13" customFormat="1">
      <c r="B708" s="160"/>
      <c r="D708" s="161" t="s">
        <v>178</v>
      </c>
      <c r="E708" s="162" t="s">
        <v>1</v>
      </c>
      <c r="F708" s="163" t="s">
        <v>806</v>
      </c>
      <c r="H708" s="164">
        <v>1.2749999999999999</v>
      </c>
      <c r="I708" s="165"/>
      <c r="L708" s="160"/>
      <c r="M708" s="166"/>
      <c r="N708" s="167"/>
      <c r="O708" s="167"/>
      <c r="P708" s="167"/>
      <c r="Q708" s="167"/>
      <c r="R708" s="167"/>
      <c r="S708" s="167"/>
      <c r="T708" s="168"/>
      <c r="AT708" s="162" t="s">
        <v>178</v>
      </c>
      <c r="AU708" s="162" t="s">
        <v>176</v>
      </c>
      <c r="AV708" s="13" t="s">
        <v>176</v>
      </c>
      <c r="AW708" s="13" t="s">
        <v>33</v>
      </c>
      <c r="AX708" s="13" t="s">
        <v>78</v>
      </c>
      <c r="AY708" s="162" t="s">
        <v>169</v>
      </c>
    </row>
    <row r="709" spans="1:65" s="13" customFormat="1">
      <c r="B709" s="160"/>
      <c r="D709" s="161" t="s">
        <v>178</v>
      </c>
      <c r="E709" s="162" t="s">
        <v>1</v>
      </c>
      <c r="F709" s="163" t="s">
        <v>807</v>
      </c>
      <c r="H709" s="164">
        <v>2.484</v>
      </c>
      <c r="I709" s="165"/>
      <c r="L709" s="160"/>
      <c r="M709" s="166"/>
      <c r="N709" s="167"/>
      <c r="O709" s="167"/>
      <c r="P709" s="167"/>
      <c r="Q709" s="167"/>
      <c r="R709" s="167"/>
      <c r="S709" s="167"/>
      <c r="T709" s="168"/>
      <c r="AT709" s="162" t="s">
        <v>178</v>
      </c>
      <c r="AU709" s="162" t="s">
        <v>176</v>
      </c>
      <c r="AV709" s="13" t="s">
        <v>176</v>
      </c>
      <c r="AW709" s="13" t="s">
        <v>33</v>
      </c>
      <c r="AX709" s="13" t="s">
        <v>78</v>
      </c>
      <c r="AY709" s="162" t="s">
        <v>169</v>
      </c>
    </row>
    <row r="710" spans="1:65" s="14" customFormat="1">
      <c r="B710" s="169"/>
      <c r="D710" s="161" t="s">
        <v>178</v>
      </c>
      <c r="E710" s="170" t="s">
        <v>1</v>
      </c>
      <c r="F710" s="171" t="s">
        <v>797</v>
      </c>
      <c r="H710" s="170" t="s">
        <v>1</v>
      </c>
      <c r="I710" s="172"/>
      <c r="L710" s="169"/>
      <c r="M710" s="173"/>
      <c r="N710" s="174"/>
      <c r="O710" s="174"/>
      <c r="P710" s="174"/>
      <c r="Q710" s="174"/>
      <c r="R710" s="174"/>
      <c r="S710" s="174"/>
      <c r="T710" s="175"/>
      <c r="AT710" s="170" t="s">
        <v>178</v>
      </c>
      <c r="AU710" s="170" t="s">
        <v>176</v>
      </c>
      <c r="AV710" s="14" t="s">
        <v>86</v>
      </c>
      <c r="AW710" s="14" t="s">
        <v>33</v>
      </c>
      <c r="AX710" s="14" t="s">
        <v>78</v>
      </c>
      <c r="AY710" s="170" t="s">
        <v>169</v>
      </c>
    </row>
    <row r="711" spans="1:65" s="13" customFormat="1">
      <c r="B711" s="160"/>
      <c r="D711" s="161" t="s">
        <v>178</v>
      </c>
      <c r="E711" s="162" t="s">
        <v>1</v>
      </c>
      <c r="F711" s="163" t="s">
        <v>808</v>
      </c>
      <c r="H711" s="164">
        <v>2.0030000000000001</v>
      </c>
      <c r="I711" s="165"/>
      <c r="L711" s="160"/>
      <c r="M711" s="166"/>
      <c r="N711" s="167"/>
      <c r="O711" s="167"/>
      <c r="P711" s="167"/>
      <c r="Q711" s="167"/>
      <c r="R711" s="167"/>
      <c r="S711" s="167"/>
      <c r="T711" s="168"/>
      <c r="AT711" s="162" t="s">
        <v>178</v>
      </c>
      <c r="AU711" s="162" t="s">
        <v>176</v>
      </c>
      <c r="AV711" s="13" t="s">
        <v>176</v>
      </c>
      <c r="AW711" s="13" t="s">
        <v>33</v>
      </c>
      <c r="AX711" s="13" t="s">
        <v>78</v>
      </c>
      <c r="AY711" s="162" t="s">
        <v>169</v>
      </c>
    </row>
    <row r="712" spans="1:65" s="13" customFormat="1">
      <c r="B712" s="160"/>
      <c r="D712" s="161" t="s">
        <v>178</v>
      </c>
      <c r="E712" s="162" t="s">
        <v>1</v>
      </c>
      <c r="F712" s="163" t="s">
        <v>809</v>
      </c>
      <c r="H712" s="164">
        <v>5.641</v>
      </c>
      <c r="I712" s="165"/>
      <c r="L712" s="160"/>
      <c r="M712" s="166"/>
      <c r="N712" s="167"/>
      <c r="O712" s="167"/>
      <c r="P712" s="167"/>
      <c r="Q712" s="167"/>
      <c r="R712" s="167"/>
      <c r="S712" s="167"/>
      <c r="T712" s="168"/>
      <c r="AT712" s="162" t="s">
        <v>178</v>
      </c>
      <c r="AU712" s="162" t="s">
        <v>176</v>
      </c>
      <c r="AV712" s="13" t="s">
        <v>176</v>
      </c>
      <c r="AW712" s="13" t="s">
        <v>33</v>
      </c>
      <c r="AX712" s="13" t="s">
        <v>78</v>
      </c>
      <c r="AY712" s="162" t="s">
        <v>169</v>
      </c>
    </row>
    <row r="713" spans="1:65" s="15" customFormat="1">
      <c r="B713" s="176"/>
      <c r="D713" s="161" t="s">
        <v>178</v>
      </c>
      <c r="E713" s="177" t="s">
        <v>1</v>
      </c>
      <c r="F713" s="178" t="s">
        <v>186</v>
      </c>
      <c r="H713" s="179">
        <v>26.978000000000002</v>
      </c>
      <c r="I713" s="180"/>
      <c r="L713" s="176"/>
      <c r="M713" s="181"/>
      <c r="N713" s="182"/>
      <c r="O713" s="182"/>
      <c r="P713" s="182"/>
      <c r="Q713" s="182"/>
      <c r="R713" s="182"/>
      <c r="S713" s="182"/>
      <c r="T713" s="183"/>
      <c r="AT713" s="177" t="s">
        <v>178</v>
      </c>
      <c r="AU713" s="177" t="s">
        <v>176</v>
      </c>
      <c r="AV713" s="15" t="s">
        <v>175</v>
      </c>
      <c r="AW713" s="15" t="s">
        <v>33</v>
      </c>
      <c r="AX713" s="15" t="s">
        <v>86</v>
      </c>
      <c r="AY713" s="177" t="s">
        <v>169</v>
      </c>
    </row>
    <row r="714" spans="1:65" s="2" customFormat="1" ht="14.4" customHeight="1">
      <c r="A714" s="33"/>
      <c r="B714" s="145"/>
      <c r="C714" s="146" t="s">
        <v>810</v>
      </c>
      <c r="D714" s="146" t="s">
        <v>171</v>
      </c>
      <c r="E714" s="147" t="s">
        <v>811</v>
      </c>
      <c r="F714" s="148" t="s">
        <v>812</v>
      </c>
      <c r="G714" s="149" t="s">
        <v>328</v>
      </c>
      <c r="H714" s="150">
        <v>26.978000000000002</v>
      </c>
      <c r="I714" s="151"/>
      <c r="J714" s="150">
        <f>ROUND(I714*H714,3)</f>
        <v>0</v>
      </c>
      <c r="K714" s="152"/>
      <c r="L714" s="34"/>
      <c r="M714" s="153" t="s">
        <v>1</v>
      </c>
      <c r="N714" s="154" t="s">
        <v>44</v>
      </c>
      <c r="O714" s="59"/>
      <c r="P714" s="155">
        <f>O714*H714</f>
        <v>0</v>
      </c>
      <c r="Q714" s="155">
        <v>0</v>
      </c>
      <c r="R714" s="155">
        <f>Q714*H714</f>
        <v>0</v>
      </c>
      <c r="S714" s="155">
        <v>0</v>
      </c>
      <c r="T714" s="156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57" t="s">
        <v>175</v>
      </c>
      <c r="AT714" s="157" t="s">
        <v>171</v>
      </c>
      <c r="AU714" s="157" t="s">
        <v>176</v>
      </c>
      <c r="AY714" s="18" t="s">
        <v>169</v>
      </c>
      <c r="BE714" s="158">
        <f>IF(N714="základná",J714,0)</f>
        <v>0</v>
      </c>
      <c r="BF714" s="158">
        <f>IF(N714="znížená",J714,0)</f>
        <v>0</v>
      </c>
      <c r="BG714" s="158">
        <f>IF(N714="zákl. prenesená",J714,0)</f>
        <v>0</v>
      </c>
      <c r="BH714" s="158">
        <f>IF(N714="zníž. prenesená",J714,0)</f>
        <v>0</v>
      </c>
      <c r="BI714" s="158">
        <f>IF(N714="nulová",J714,0)</f>
        <v>0</v>
      </c>
      <c r="BJ714" s="18" t="s">
        <v>176</v>
      </c>
      <c r="BK714" s="159">
        <f>ROUND(I714*H714,3)</f>
        <v>0</v>
      </c>
      <c r="BL714" s="18" t="s">
        <v>175</v>
      </c>
      <c r="BM714" s="157" t="s">
        <v>813</v>
      </c>
    </row>
    <row r="715" spans="1:65" s="2" customFormat="1" ht="24.15" customHeight="1">
      <c r="A715" s="33"/>
      <c r="B715" s="145"/>
      <c r="C715" s="146" t="s">
        <v>814</v>
      </c>
      <c r="D715" s="146" t="s">
        <v>171</v>
      </c>
      <c r="E715" s="147" t="s">
        <v>815</v>
      </c>
      <c r="F715" s="148" t="s">
        <v>816</v>
      </c>
      <c r="G715" s="149" t="s">
        <v>328</v>
      </c>
      <c r="H715" s="150">
        <v>6.4279999999999999</v>
      </c>
      <c r="I715" s="151"/>
      <c r="J715" s="150">
        <f>ROUND(I715*H715,3)</f>
        <v>0</v>
      </c>
      <c r="K715" s="152"/>
      <c r="L715" s="34"/>
      <c r="M715" s="153" t="s">
        <v>1</v>
      </c>
      <c r="N715" s="154" t="s">
        <v>44</v>
      </c>
      <c r="O715" s="59"/>
      <c r="P715" s="155">
        <f>O715*H715</f>
        <v>0</v>
      </c>
      <c r="Q715" s="155">
        <v>5.3499999999999997E-3</v>
      </c>
      <c r="R715" s="155">
        <f>Q715*H715</f>
        <v>3.4389799999999998E-2</v>
      </c>
      <c r="S715" s="155">
        <v>0</v>
      </c>
      <c r="T715" s="156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157" t="s">
        <v>175</v>
      </c>
      <c r="AT715" s="157" t="s">
        <v>171</v>
      </c>
      <c r="AU715" s="157" t="s">
        <v>176</v>
      </c>
      <c r="AY715" s="18" t="s">
        <v>169</v>
      </c>
      <c r="BE715" s="158">
        <f>IF(N715="základná",J715,0)</f>
        <v>0</v>
      </c>
      <c r="BF715" s="158">
        <f>IF(N715="znížená",J715,0)</f>
        <v>0</v>
      </c>
      <c r="BG715" s="158">
        <f>IF(N715="zákl. prenesená",J715,0)</f>
        <v>0</v>
      </c>
      <c r="BH715" s="158">
        <f>IF(N715="zníž. prenesená",J715,0)</f>
        <v>0</v>
      </c>
      <c r="BI715" s="158">
        <f>IF(N715="nulová",J715,0)</f>
        <v>0</v>
      </c>
      <c r="BJ715" s="18" t="s">
        <v>176</v>
      </c>
      <c r="BK715" s="159">
        <f>ROUND(I715*H715,3)</f>
        <v>0</v>
      </c>
      <c r="BL715" s="18" t="s">
        <v>175</v>
      </c>
      <c r="BM715" s="157" t="s">
        <v>817</v>
      </c>
    </row>
    <row r="716" spans="1:65" s="14" customFormat="1">
      <c r="B716" s="169"/>
      <c r="D716" s="161" t="s">
        <v>178</v>
      </c>
      <c r="E716" s="170" t="s">
        <v>1</v>
      </c>
      <c r="F716" s="171" t="s">
        <v>790</v>
      </c>
      <c r="H716" s="170" t="s">
        <v>1</v>
      </c>
      <c r="I716" s="172"/>
      <c r="L716" s="169"/>
      <c r="M716" s="173"/>
      <c r="N716" s="174"/>
      <c r="O716" s="174"/>
      <c r="P716" s="174"/>
      <c r="Q716" s="174"/>
      <c r="R716" s="174"/>
      <c r="S716" s="174"/>
      <c r="T716" s="175"/>
      <c r="AT716" s="170" t="s">
        <v>178</v>
      </c>
      <c r="AU716" s="170" t="s">
        <v>176</v>
      </c>
      <c r="AV716" s="14" t="s">
        <v>86</v>
      </c>
      <c r="AW716" s="14" t="s">
        <v>33</v>
      </c>
      <c r="AX716" s="14" t="s">
        <v>78</v>
      </c>
      <c r="AY716" s="170" t="s">
        <v>169</v>
      </c>
    </row>
    <row r="717" spans="1:65" s="14" customFormat="1">
      <c r="B717" s="169"/>
      <c r="D717" s="161" t="s">
        <v>178</v>
      </c>
      <c r="E717" s="170" t="s">
        <v>1</v>
      </c>
      <c r="F717" s="171" t="s">
        <v>791</v>
      </c>
      <c r="H717" s="170" t="s">
        <v>1</v>
      </c>
      <c r="I717" s="172"/>
      <c r="L717" s="169"/>
      <c r="M717" s="173"/>
      <c r="N717" s="174"/>
      <c r="O717" s="174"/>
      <c r="P717" s="174"/>
      <c r="Q717" s="174"/>
      <c r="R717" s="174"/>
      <c r="S717" s="174"/>
      <c r="T717" s="175"/>
      <c r="AT717" s="170" t="s">
        <v>178</v>
      </c>
      <c r="AU717" s="170" t="s">
        <v>176</v>
      </c>
      <c r="AV717" s="14" t="s">
        <v>86</v>
      </c>
      <c r="AW717" s="14" t="s">
        <v>33</v>
      </c>
      <c r="AX717" s="14" t="s">
        <v>78</v>
      </c>
      <c r="AY717" s="170" t="s">
        <v>169</v>
      </c>
    </row>
    <row r="718" spans="1:65" s="13" customFormat="1">
      <c r="B718" s="160"/>
      <c r="D718" s="161" t="s">
        <v>178</v>
      </c>
      <c r="E718" s="162" t="s">
        <v>1</v>
      </c>
      <c r="F718" s="163" t="s">
        <v>804</v>
      </c>
      <c r="H718" s="164">
        <v>3.15</v>
      </c>
      <c r="I718" s="165"/>
      <c r="L718" s="160"/>
      <c r="M718" s="166"/>
      <c r="N718" s="167"/>
      <c r="O718" s="167"/>
      <c r="P718" s="167"/>
      <c r="Q718" s="167"/>
      <c r="R718" s="167"/>
      <c r="S718" s="167"/>
      <c r="T718" s="168"/>
      <c r="AT718" s="162" t="s">
        <v>178</v>
      </c>
      <c r="AU718" s="162" t="s">
        <v>176</v>
      </c>
      <c r="AV718" s="13" t="s">
        <v>176</v>
      </c>
      <c r="AW718" s="13" t="s">
        <v>33</v>
      </c>
      <c r="AX718" s="13" t="s">
        <v>78</v>
      </c>
      <c r="AY718" s="162" t="s">
        <v>169</v>
      </c>
    </row>
    <row r="719" spans="1:65" s="14" customFormat="1">
      <c r="B719" s="169"/>
      <c r="D719" s="161" t="s">
        <v>178</v>
      </c>
      <c r="E719" s="170" t="s">
        <v>1</v>
      </c>
      <c r="F719" s="171" t="s">
        <v>795</v>
      </c>
      <c r="H719" s="170" t="s">
        <v>1</v>
      </c>
      <c r="I719" s="172"/>
      <c r="L719" s="169"/>
      <c r="M719" s="173"/>
      <c r="N719" s="174"/>
      <c r="O719" s="174"/>
      <c r="P719" s="174"/>
      <c r="Q719" s="174"/>
      <c r="R719" s="174"/>
      <c r="S719" s="174"/>
      <c r="T719" s="175"/>
      <c r="AT719" s="170" t="s">
        <v>178</v>
      </c>
      <c r="AU719" s="170" t="s">
        <v>176</v>
      </c>
      <c r="AV719" s="14" t="s">
        <v>86</v>
      </c>
      <c r="AW719" s="14" t="s">
        <v>33</v>
      </c>
      <c r="AX719" s="14" t="s">
        <v>78</v>
      </c>
      <c r="AY719" s="170" t="s">
        <v>169</v>
      </c>
    </row>
    <row r="720" spans="1:65" s="13" customFormat="1">
      <c r="B720" s="160"/>
      <c r="D720" s="161" t="s">
        <v>178</v>
      </c>
      <c r="E720" s="162" t="s">
        <v>1</v>
      </c>
      <c r="F720" s="163" t="s">
        <v>806</v>
      </c>
      <c r="H720" s="164">
        <v>1.2749999999999999</v>
      </c>
      <c r="I720" s="165"/>
      <c r="L720" s="160"/>
      <c r="M720" s="166"/>
      <c r="N720" s="167"/>
      <c r="O720" s="167"/>
      <c r="P720" s="167"/>
      <c r="Q720" s="167"/>
      <c r="R720" s="167"/>
      <c r="S720" s="167"/>
      <c r="T720" s="168"/>
      <c r="AT720" s="162" t="s">
        <v>178</v>
      </c>
      <c r="AU720" s="162" t="s">
        <v>176</v>
      </c>
      <c r="AV720" s="13" t="s">
        <v>176</v>
      </c>
      <c r="AW720" s="13" t="s">
        <v>33</v>
      </c>
      <c r="AX720" s="13" t="s">
        <v>78</v>
      </c>
      <c r="AY720" s="162" t="s">
        <v>169</v>
      </c>
    </row>
    <row r="721" spans="1:65" s="14" customFormat="1">
      <c r="B721" s="169"/>
      <c r="D721" s="161" t="s">
        <v>178</v>
      </c>
      <c r="E721" s="170" t="s">
        <v>1</v>
      </c>
      <c r="F721" s="171" t="s">
        <v>797</v>
      </c>
      <c r="H721" s="170" t="s">
        <v>1</v>
      </c>
      <c r="I721" s="172"/>
      <c r="L721" s="169"/>
      <c r="M721" s="173"/>
      <c r="N721" s="174"/>
      <c r="O721" s="174"/>
      <c r="P721" s="174"/>
      <c r="Q721" s="174"/>
      <c r="R721" s="174"/>
      <c r="S721" s="174"/>
      <c r="T721" s="175"/>
      <c r="AT721" s="170" t="s">
        <v>178</v>
      </c>
      <c r="AU721" s="170" t="s">
        <v>176</v>
      </c>
      <c r="AV721" s="14" t="s">
        <v>86</v>
      </c>
      <c r="AW721" s="14" t="s">
        <v>33</v>
      </c>
      <c r="AX721" s="14" t="s">
        <v>78</v>
      </c>
      <c r="AY721" s="170" t="s">
        <v>169</v>
      </c>
    </row>
    <row r="722" spans="1:65" s="13" customFormat="1">
      <c r="B722" s="160"/>
      <c r="D722" s="161" t="s">
        <v>178</v>
      </c>
      <c r="E722" s="162" t="s">
        <v>1</v>
      </c>
      <c r="F722" s="163" t="s">
        <v>808</v>
      </c>
      <c r="H722" s="164">
        <v>2.0030000000000001</v>
      </c>
      <c r="I722" s="165"/>
      <c r="L722" s="160"/>
      <c r="M722" s="166"/>
      <c r="N722" s="167"/>
      <c r="O722" s="167"/>
      <c r="P722" s="167"/>
      <c r="Q722" s="167"/>
      <c r="R722" s="167"/>
      <c r="S722" s="167"/>
      <c r="T722" s="168"/>
      <c r="AT722" s="162" t="s">
        <v>178</v>
      </c>
      <c r="AU722" s="162" t="s">
        <v>176</v>
      </c>
      <c r="AV722" s="13" t="s">
        <v>176</v>
      </c>
      <c r="AW722" s="13" t="s">
        <v>33</v>
      </c>
      <c r="AX722" s="13" t="s">
        <v>78</v>
      </c>
      <c r="AY722" s="162" t="s">
        <v>169</v>
      </c>
    </row>
    <row r="723" spans="1:65" s="15" customFormat="1">
      <c r="B723" s="176"/>
      <c r="D723" s="161" t="s">
        <v>178</v>
      </c>
      <c r="E723" s="177" t="s">
        <v>1</v>
      </c>
      <c r="F723" s="178" t="s">
        <v>186</v>
      </c>
      <c r="H723" s="179">
        <v>6.4279999999999999</v>
      </c>
      <c r="I723" s="180"/>
      <c r="L723" s="176"/>
      <c r="M723" s="181"/>
      <c r="N723" s="182"/>
      <c r="O723" s="182"/>
      <c r="P723" s="182"/>
      <c r="Q723" s="182"/>
      <c r="R723" s="182"/>
      <c r="S723" s="182"/>
      <c r="T723" s="183"/>
      <c r="AT723" s="177" t="s">
        <v>178</v>
      </c>
      <c r="AU723" s="177" t="s">
        <v>176</v>
      </c>
      <c r="AV723" s="15" t="s">
        <v>175</v>
      </c>
      <c r="AW723" s="15" t="s">
        <v>33</v>
      </c>
      <c r="AX723" s="15" t="s">
        <v>86</v>
      </c>
      <c r="AY723" s="177" t="s">
        <v>169</v>
      </c>
    </row>
    <row r="724" spans="1:65" s="2" customFormat="1" ht="24.15" customHeight="1">
      <c r="A724" s="33"/>
      <c r="B724" s="145"/>
      <c r="C724" s="146" t="s">
        <v>818</v>
      </c>
      <c r="D724" s="146" t="s">
        <v>171</v>
      </c>
      <c r="E724" s="147" t="s">
        <v>819</v>
      </c>
      <c r="F724" s="148" t="s">
        <v>820</v>
      </c>
      <c r="G724" s="149" t="s">
        <v>328</v>
      </c>
      <c r="H724" s="150">
        <v>6.4279999999999999</v>
      </c>
      <c r="I724" s="151"/>
      <c r="J724" s="150">
        <f>ROUND(I724*H724,3)</f>
        <v>0</v>
      </c>
      <c r="K724" s="152"/>
      <c r="L724" s="34"/>
      <c r="M724" s="153" t="s">
        <v>1</v>
      </c>
      <c r="N724" s="154" t="s">
        <v>44</v>
      </c>
      <c r="O724" s="59"/>
      <c r="P724" s="155">
        <f>O724*H724</f>
        <v>0</v>
      </c>
      <c r="Q724" s="155">
        <v>0</v>
      </c>
      <c r="R724" s="155">
        <f>Q724*H724</f>
        <v>0</v>
      </c>
      <c r="S724" s="155">
        <v>0</v>
      </c>
      <c r="T724" s="156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57" t="s">
        <v>175</v>
      </c>
      <c r="AT724" s="157" t="s">
        <v>171</v>
      </c>
      <c r="AU724" s="157" t="s">
        <v>176</v>
      </c>
      <c r="AY724" s="18" t="s">
        <v>169</v>
      </c>
      <c r="BE724" s="158">
        <f>IF(N724="základná",J724,0)</f>
        <v>0</v>
      </c>
      <c r="BF724" s="158">
        <f>IF(N724="znížená",J724,0)</f>
        <v>0</v>
      </c>
      <c r="BG724" s="158">
        <f>IF(N724="zákl. prenesená",J724,0)</f>
        <v>0</v>
      </c>
      <c r="BH724" s="158">
        <f>IF(N724="zníž. prenesená",J724,0)</f>
        <v>0</v>
      </c>
      <c r="BI724" s="158">
        <f>IF(N724="nulová",J724,0)</f>
        <v>0</v>
      </c>
      <c r="BJ724" s="18" t="s">
        <v>176</v>
      </c>
      <c r="BK724" s="159">
        <f>ROUND(I724*H724,3)</f>
        <v>0</v>
      </c>
      <c r="BL724" s="18" t="s">
        <v>175</v>
      </c>
      <c r="BM724" s="157" t="s">
        <v>821</v>
      </c>
    </row>
    <row r="725" spans="1:65" s="2" customFormat="1" ht="24.15" customHeight="1">
      <c r="A725" s="33"/>
      <c r="B725" s="145"/>
      <c r="C725" s="146" t="s">
        <v>822</v>
      </c>
      <c r="D725" s="146" t="s">
        <v>171</v>
      </c>
      <c r="E725" s="147" t="s">
        <v>823</v>
      </c>
      <c r="F725" s="148" t="s">
        <v>824</v>
      </c>
      <c r="G725" s="149" t="s">
        <v>317</v>
      </c>
      <c r="H725" s="150">
        <v>0.77400000000000002</v>
      </c>
      <c r="I725" s="151"/>
      <c r="J725" s="150">
        <f>ROUND(I725*H725,3)</f>
        <v>0</v>
      </c>
      <c r="K725" s="152"/>
      <c r="L725" s="34"/>
      <c r="M725" s="153" t="s">
        <v>1</v>
      </c>
      <c r="N725" s="154" t="s">
        <v>44</v>
      </c>
      <c r="O725" s="59"/>
      <c r="P725" s="155">
        <f>O725*H725</f>
        <v>0</v>
      </c>
      <c r="Q725" s="155">
        <v>1.0162899999999999</v>
      </c>
      <c r="R725" s="155">
        <f>Q725*H725</f>
        <v>0.78660845999999995</v>
      </c>
      <c r="S725" s="155">
        <v>0</v>
      </c>
      <c r="T725" s="156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57" t="s">
        <v>175</v>
      </c>
      <c r="AT725" s="157" t="s">
        <v>171</v>
      </c>
      <c r="AU725" s="157" t="s">
        <v>176</v>
      </c>
      <c r="AY725" s="18" t="s">
        <v>169</v>
      </c>
      <c r="BE725" s="158">
        <f>IF(N725="základná",J725,0)</f>
        <v>0</v>
      </c>
      <c r="BF725" s="158">
        <f>IF(N725="znížená",J725,0)</f>
        <v>0</v>
      </c>
      <c r="BG725" s="158">
        <f>IF(N725="zákl. prenesená",J725,0)</f>
        <v>0</v>
      </c>
      <c r="BH725" s="158">
        <f>IF(N725="zníž. prenesená",J725,0)</f>
        <v>0</v>
      </c>
      <c r="BI725" s="158">
        <f>IF(N725="nulová",J725,0)</f>
        <v>0</v>
      </c>
      <c r="BJ725" s="18" t="s">
        <v>176</v>
      </c>
      <c r="BK725" s="159">
        <f>ROUND(I725*H725,3)</f>
        <v>0</v>
      </c>
      <c r="BL725" s="18" t="s">
        <v>175</v>
      </c>
      <c r="BM725" s="157" t="s">
        <v>825</v>
      </c>
    </row>
    <row r="726" spans="1:65" s="14" customFormat="1">
      <c r="B726" s="169"/>
      <c r="D726" s="161" t="s">
        <v>178</v>
      </c>
      <c r="E726" s="170" t="s">
        <v>1</v>
      </c>
      <c r="F726" s="171" t="s">
        <v>790</v>
      </c>
      <c r="H726" s="170" t="s">
        <v>1</v>
      </c>
      <c r="I726" s="172"/>
      <c r="L726" s="169"/>
      <c r="M726" s="173"/>
      <c r="N726" s="174"/>
      <c r="O726" s="174"/>
      <c r="P726" s="174"/>
      <c r="Q726" s="174"/>
      <c r="R726" s="174"/>
      <c r="S726" s="174"/>
      <c r="T726" s="175"/>
      <c r="AT726" s="170" t="s">
        <v>178</v>
      </c>
      <c r="AU726" s="170" t="s">
        <v>176</v>
      </c>
      <c r="AV726" s="14" t="s">
        <v>86</v>
      </c>
      <c r="AW726" s="14" t="s">
        <v>33</v>
      </c>
      <c r="AX726" s="14" t="s">
        <v>78</v>
      </c>
      <c r="AY726" s="170" t="s">
        <v>169</v>
      </c>
    </row>
    <row r="727" spans="1:65" s="13" customFormat="1">
      <c r="B727" s="160"/>
      <c r="D727" s="161" t="s">
        <v>178</v>
      </c>
      <c r="E727" s="162" t="s">
        <v>1</v>
      </c>
      <c r="F727" s="163" t="s">
        <v>826</v>
      </c>
      <c r="H727" s="164">
        <v>0.77400000000000002</v>
      </c>
      <c r="I727" s="165"/>
      <c r="L727" s="160"/>
      <c r="M727" s="166"/>
      <c r="N727" s="167"/>
      <c r="O727" s="167"/>
      <c r="P727" s="167"/>
      <c r="Q727" s="167"/>
      <c r="R727" s="167"/>
      <c r="S727" s="167"/>
      <c r="T727" s="168"/>
      <c r="AT727" s="162" t="s">
        <v>178</v>
      </c>
      <c r="AU727" s="162" t="s">
        <v>176</v>
      </c>
      <c r="AV727" s="13" t="s">
        <v>176</v>
      </c>
      <c r="AW727" s="13" t="s">
        <v>33</v>
      </c>
      <c r="AX727" s="13" t="s">
        <v>86</v>
      </c>
      <c r="AY727" s="162" t="s">
        <v>169</v>
      </c>
    </row>
    <row r="728" spans="1:65" s="2" customFormat="1" ht="24.15" customHeight="1">
      <c r="A728" s="33"/>
      <c r="B728" s="145"/>
      <c r="C728" s="146" t="s">
        <v>827</v>
      </c>
      <c r="D728" s="146" t="s">
        <v>171</v>
      </c>
      <c r="E728" s="147" t="s">
        <v>828</v>
      </c>
      <c r="F728" s="148" t="s">
        <v>829</v>
      </c>
      <c r="G728" s="149" t="s">
        <v>181</v>
      </c>
      <c r="H728" s="150">
        <v>14.577999999999999</v>
      </c>
      <c r="I728" s="151"/>
      <c r="J728" s="150">
        <f>ROUND(I728*H728,3)</f>
        <v>0</v>
      </c>
      <c r="K728" s="152"/>
      <c r="L728" s="34"/>
      <c r="M728" s="153" t="s">
        <v>1</v>
      </c>
      <c r="N728" s="154" t="s">
        <v>44</v>
      </c>
      <c r="O728" s="59"/>
      <c r="P728" s="155">
        <f>O728*H728</f>
        <v>0</v>
      </c>
      <c r="Q728" s="155">
        <v>2.29698</v>
      </c>
      <c r="R728" s="155">
        <f>Q728*H728</f>
        <v>33.485374440000001</v>
      </c>
      <c r="S728" s="155">
        <v>0</v>
      </c>
      <c r="T728" s="156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57" t="s">
        <v>175</v>
      </c>
      <c r="AT728" s="157" t="s">
        <v>171</v>
      </c>
      <c r="AU728" s="157" t="s">
        <v>176</v>
      </c>
      <c r="AY728" s="18" t="s">
        <v>169</v>
      </c>
      <c r="BE728" s="158">
        <f>IF(N728="základná",J728,0)</f>
        <v>0</v>
      </c>
      <c r="BF728" s="158">
        <f>IF(N728="znížená",J728,0)</f>
        <v>0</v>
      </c>
      <c r="BG728" s="158">
        <f>IF(N728="zákl. prenesená",J728,0)</f>
        <v>0</v>
      </c>
      <c r="BH728" s="158">
        <f>IF(N728="zníž. prenesená",J728,0)</f>
        <v>0</v>
      </c>
      <c r="BI728" s="158">
        <f>IF(N728="nulová",J728,0)</f>
        <v>0</v>
      </c>
      <c r="BJ728" s="18" t="s">
        <v>176</v>
      </c>
      <c r="BK728" s="159">
        <f>ROUND(I728*H728,3)</f>
        <v>0</v>
      </c>
      <c r="BL728" s="18" t="s">
        <v>175</v>
      </c>
      <c r="BM728" s="157" t="s">
        <v>830</v>
      </c>
    </row>
    <row r="729" spans="1:65" s="14" customFormat="1">
      <c r="B729" s="169"/>
      <c r="D729" s="161" t="s">
        <v>178</v>
      </c>
      <c r="E729" s="170" t="s">
        <v>1</v>
      </c>
      <c r="F729" s="171" t="s">
        <v>831</v>
      </c>
      <c r="H729" s="170" t="s">
        <v>1</v>
      </c>
      <c r="I729" s="172"/>
      <c r="L729" s="169"/>
      <c r="M729" s="173"/>
      <c r="N729" s="174"/>
      <c r="O729" s="174"/>
      <c r="P729" s="174"/>
      <c r="Q729" s="174"/>
      <c r="R729" s="174"/>
      <c r="S729" s="174"/>
      <c r="T729" s="175"/>
      <c r="AT729" s="170" t="s">
        <v>178</v>
      </c>
      <c r="AU729" s="170" t="s">
        <v>176</v>
      </c>
      <c r="AV729" s="14" t="s">
        <v>86</v>
      </c>
      <c r="AW729" s="14" t="s">
        <v>33</v>
      </c>
      <c r="AX729" s="14" t="s">
        <v>78</v>
      </c>
      <c r="AY729" s="170" t="s">
        <v>169</v>
      </c>
    </row>
    <row r="730" spans="1:65" s="14" customFormat="1">
      <c r="B730" s="169"/>
      <c r="D730" s="161" t="s">
        <v>178</v>
      </c>
      <c r="E730" s="170" t="s">
        <v>1</v>
      </c>
      <c r="F730" s="171" t="s">
        <v>832</v>
      </c>
      <c r="H730" s="170" t="s">
        <v>1</v>
      </c>
      <c r="I730" s="172"/>
      <c r="L730" s="169"/>
      <c r="M730" s="173"/>
      <c r="N730" s="174"/>
      <c r="O730" s="174"/>
      <c r="P730" s="174"/>
      <c r="Q730" s="174"/>
      <c r="R730" s="174"/>
      <c r="S730" s="174"/>
      <c r="T730" s="175"/>
      <c r="AT730" s="170" t="s">
        <v>178</v>
      </c>
      <c r="AU730" s="170" t="s">
        <v>176</v>
      </c>
      <c r="AV730" s="14" t="s">
        <v>86</v>
      </c>
      <c r="AW730" s="14" t="s">
        <v>33</v>
      </c>
      <c r="AX730" s="14" t="s">
        <v>78</v>
      </c>
      <c r="AY730" s="170" t="s">
        <v>169</v>
      </c>
    </row>
    <row r="731" spans="1:65" s="13" customFormat="1">
      <c r="B731" s="160"/>
      <c r="D731" s="161" t="s">
        <v>178</v>
      </c>
      <c r="E731" s="162" t="s">
        <v>1</v>
      </c>
      <c r="F731" s="163" t="s">
        <v>833</v>
      </c>
      <c r="H731" s="164">
        <v>1.1200000000000001</v>
      </c>
      <c r="I731" s="165"/>
      <c r="L731" s="160"/>
      <c r="M731" s="166"/>
      <c r="N731" s="167"/>
      <c r="O731" s="167"/>
      <c r="P731" s="167"/>
      <c r="Q731" s="167"/>
      <c r="R731" s="167"/>
      <c r="S731" s="167"/>
      <c r="T731" s="168"/>
      <c r="AT731" s="162" t="s">
        <v>178</v>
      </c>
      <c r="AU731" s="162" t="s">
        <v>176</v>
      </c>
      <c r="AV731" s="13" t="s">
        <v>176</v>
      </c>
      <c r="AW731" s="13" t="s">
        <v>33</v>
      </c>
      <c r="AX731" s="13" t="s">
        <v>78</v>
      </c>
      <c r="AY731" s="162" t="s">
        <v>169</v>
      </c>
    </row>
    <row r="732" spans="1:65" s="13" customFormat="1">
      <c r="B732" s="160"/>
      <c r="D732" s="161" t="s">
        <v>178</v>
      </c>
      <c r="E732" s="162" t="s">
        <v>1</v>
      </c>
      <c r="F732" s="163" t="s">
        <v>834</v>
      </c>
      <c r="H732" s="164">
        <v>1.1200000000000001</v>
      </c>
      <c r="I732" s="165"/>
      <c r="L732" s="160"/>
      <c r="M732" s="166"/>
      <c r="N732" s="167"/>
      <c r="O732" s="167"/>
      <c r="P732" s="167"/>
      <c r="Q732" s="167"/>
      <c r="R732" s="167"/>
      <c r="S732" s="167"/>
      <c r="T732" s="168"/>
      <c r="AT732" s="162" t="s">
        <v>178</v>
      </c>
      <c r="AU732" s="162" t="s">
        <v>176</v>
      </c>
      <c r="AV732" s="13" t="s">
        <v>176</v>
      </c>
      <c r="AW732" s="13" t="s">
        <v>33</v>
      </c>
      <c r="AX732" s="13" t="s">
        <v>78</v>
      </c>
      <c r="AY732" s="162" t="s">
        <v>169</v>
      </c>
    </row>
    <row r="733" spans="1:65" s="14" customFormat="1">
      <c r="B733" s="169"/>
      <c r="D733" s="161" t="s">
        <v>178</v>
      </c>
      <c r="E733" s="170" t="s">
        <v>1</v>
      </c>
      <c r="F733" s="171" t="s">
        <v>835</v>
      </c>
      <c r="H733" s="170" t="s">
        <v>1</v>
      </c>
      <c r="I733" s="172"/>
      <c r="L733" s="169"/>
      <c r="M733" s="173"/>
      <c r="N733" s="174"/>
      <c r="O733" s="174"/>
      <c r="P733" s="174"/>
      <c r="Q733" s="174"/>
      <c r="R733" s="174"/>
      <c r="S733" s="174"/>
      <c r="T733" s="175"/>
      <c r="AT733" s="170" t="s">
        <v>178</v>
      </c>
      <c r="AU733" s="170" t="s">
        <v>176</v>
      </c>
      <c r="AV733" s="14" t="s">
        <v>86</v>
      </c>
      <c r="AW733" s="14" t="s">
        <v>33</v>
      </c>
      <c r="AX733" s="14" t="s">
        <v>78</v>
      </c>
      <c r="AY733" s="170" t="s">
        <v>169</v>
      </c>
    </row>
    <row r="734" spans="1:65" s="13" customFormat="1">
      <c r="B734" s="160"/>
      <c r="D734" s="161" t="s">
        <v>178</v>
      </c>
      <c r="E734" s="162" t="s">
        <v>1</v>
      </c>
      <c r="F734" s="163" t="s">
        <v>836</v>
      </c>
      <c r="H734" s="164">
        <v>0.35699999999999998</v>
      </c>
      <c r="I734" s="165"/>
      <c r="L734" s="160"/>
      <c r="M734" s="166"/>
      <c r="N734" s="167"/>
      <c r="O734" s="167"/>
      <c r="P734" s="167"/>
      <c r="Q734" s="167"/>
      <c r="R734" s="167"/>
      <c r="S734" s="167"/>
      <c r="T734" s="168"/>
      <c r="AT734" s="162" t="s">
        <v>178</v>
      </c>
      <c r="AU734" s="162" t="s">
        <v>176</v>
      </c>
      <c r="AV734" s="13" t="s">
        <v>176</v>
      </c>
      <c r="AW734" s="13" t="s">
        <v>33</v>
      </c>
      <c r="AX734" s="13" t="s">
        <v>78</v>
      </c>
      <c r="AY734" s="162" t="s">
        <v>169</v>
      </c>
    </row>
    <row r="735" spans="1:65" s="13" customFormat="1">
      <c r="B735" s="160"/>
      <c r="D735" s="161" t="s">
        <v>178</v>
      </c>
      <c r="E735" s="162" t="s">
        <v>1</v>
      </c>
      <c r="F735" s="163" t="s">
        <v>837</v>
      </c>
      <c r="H735" s="164">
        <v>0.48199999999999998</v>
      </c>
      <c r="I735" s="165"/>
      <c r="L735" s="160"/>
      <c r="M735" s="166"/>
      <c r="N735" s="167"/>
      <c r="O735" s="167"/>
      <c r="P735" s="167"/>
      <c r="Q735" s="167"/>
      <c r="R735" s="167"/>
      <c r="S735" s="167"/>
      <c r="T735" s="168"/>
      <c r="AT735" s="162" t="s">
        <v>178</v>
      </c>
      <c r="AU735" s="162" t="s">
        <v>176</v>
      </c>
      <c r="AV735" s="13" t="s">
        <v>176</v>
      </c>
      <c r="AW735" s="13" t="s">
        <v>33</v>
      </c>
      <c r="AX735" s="13" t="s">
        <v>78</v>
      </c>
      <c r="AY735" s="162" t="s">
        <v>169</v>
      </c>
    </row>
    <row r="736" spans="1:65" s="14" customFormat="1">
      <c r="B736" s="169"/>
      <c r="D736" s="161" t="s">
        <v>178</v>
      </c>
      <c r="E736" s="170" t="s">
        <v>1</v>
      </c>
      <c r="F736" s="171" t="s">
        <v>838</v>
      </c>
      <c r="H736" s="170" t="s">
        <v>1</v>
      </c>
      <c r="I736" s="172"/>
      <c r="L736" s="169"/>
      <c r="M736" s="173"/>
      <c r="N736" s="174"/>
      <c r="O736" s="174"/>
      <c r="P736" s="174"/>
      <c r="Q736" s="174"/>
      <c r="R736" s="174"/>
      <c r="S736" s="174"/>
      <c r="T736" s="175"/>
      <c r="AT736" s="170" t="s">
        <v>178</v>
      </c>
      <c r="AU736" s="170" t="s">
        <v>176</v>
      </c>
      <c r="AV736" s="14" t="s">
        <v>86</v>
      </c>
      <c r="AW736" s="14" t="s">
        <v>33</v>
      </c>
      <c r="AX736" s="14" t="s">
        <v>78</v>
      </c>
      <c r="AY736" s="170" t="s">
        <v>169</v>
      </c>
    </row>
    <row r="737" spans="2:51" s="13" customFormat="1">
      <c r="B737" s="160"/>
      <c r="D737" s="161" t="s">
        <v>178</v>
      </c>
      <c r="E737" s="162" t="s">
        <v>1</v>
      </c>
      <c r="F737" s="163" t="s">
        <v>839</v>
      </c>
      <c r="H737" s="164">
        <v>0.58299999999999996</v>
      </c>
      <c r="I737" s="165"/>
      <c r="L737" s="160"/>
      <c r="M737" s="166"/>
      <c r="N737" s="167"/>
      <c r="O737" s="167"/>
      <c r="P737" s="167"/>
      <c r="Q737" s="167"/>
      <c r="R737" s="167"/>
      <c r="S737" s="167"/>
      <c r="T737" s="168"/>
      <c r="AT737" s="162" t="s">
        <v>178</v>
      </c>
      <c r="AU737" s="162" t="s">
        <v>176</v>
      </c>
      <c r="AV737" s="13" t="s">
        <v>176</v>
      </c>
      <c r="AW737" s="13" t="s">
        <v>33</v>
      </c>
      <c r="AX737" s="13" t="s">
        <v>78</v>
      </c>
      <c r="AY737" s="162" t="s">
        <v>169</v>
      </c>
    </row>
    <row r="738" spans="2:51" s="14" customFormat="1">
      <c r="B738" s="169"/>
      <c r="D738" s="161" t="s">
        <v>178</v>
      </c>
      <c r="E738" s="170" t="s">
        <v>1</v>
      </c>
      <c r="F738" s="171" t="s">
        <v>840</v>
      </c>
      <c r="H738" s="170" t="s">
        <v>1</v>
      </c>
      <c r="I738" s="172"/>
      <c r="L738" s="169"/>
      <c r="M738" s="173"/>
      <c r="N738" s="174"/>
      <c r="O738" s="174"/>
      <c r="P738" s="174"/>
      <c r="Q738" s="174"/>
      <c r="R738" s="174"/>
      <c r="S738" s="174"/>
      <c r="T738" s="175"/>
      <c r="AT738" s="170" t="s">
        <v>178</v>
      </c>
      <c r="AU738" s="170" t="s">
        <v>176</v>
      </c>
      <c r="AV738" s="14" t="s">
        <v>86</v>
      </c>
      <c r="AW738" s="14" t="s">
        <v>33</v>
      </c>
      <c r="AX738" s="14" t="s">
        <v>78</v>
      </c>
      <c r="AY738" s="170" t="s">
        <v>169</v>
      </c>
    </row>
    <row r="739" spans="2:51" s="13" customFormat="1">
      <c r="B739" s="160"/>
      <c r="D739" s="161" t="s">
        <v>178</v>
      </c>
      <c r="E739" s="162" t="s">
        <v>1</v>
      </c>
      <c r="F739" s="163" t="s">
        <v>841</v>
      </c>
      <c r="H739" s="164">
        <v>1.006</v>
      </c>
      <c r="I739" s="165"/>
      <c r="L739" s="160"/>
      <c r="M739" s="166"/>
      <c r="N739" s="167"/>
      <c r="O739" s="167"/>
      <c r="P739" s="167"/>
      <c r="Q739" s="167"/>
      <c r="R739" s="167"/>
      <c r="S739" s="167"/>
      <c r="T739" s="168"/>
      <c r="AT739" s="162" t="s">
        <v>178</v>
      </c>
      <c r="AU739" s="162" t="s">
        <v>176</v>
      </c>
      <c r="AV739" s="13" t="s">
        <v>176</v>
      </c>
      <c r="AW739" s="13" t="s">
        <v>33</v>
      </c>
      <c r="AX739" s="13" t="s">
        <v>78</v>
      </c>
      <c r="AY739" s="162" t="s">
        <v>169</v>
      </c>
    </row>
    <row r="740" spans="2:51" s="13" customFormat="1">
      <c r="B740" s="160"/>
      <c r="D740" s="161" t="s">
        <v>178</v>
      </c>
      <c r="E740" s="162" t="s">
        <v>1</v>
      </c>
      <c r="F740" s="163" t="s">
        <v>842</v>
      </c>
      <c r="H740" s="164">
        <v>1.006</v>
      </c>
      <c r="I740" s="165"/>
      <c r="L740" s="160"/>
      <c r="M740" s="166"/>
      <c r="N740" s="167"/>
      <c r="O740" s="167"/>
      <c r="P740" s="167"/>
      <c r="Q740" s="167"/>
      <c r="R740" s="167"/>
      <c r="S740" s="167"/>
      <c r="T740" s="168"/>
      <c r="AT740" s="162" t="s">
        <v>178</v>
      </c>
      <c r="AU740" s="162" t="s">
        <v>176</v>
      </c>
      <c r="AV740" s="13" t="s">
        <v>176</v>
      </c>
      <c r="AW740" s="13" t="s">
        <v>33</v>
      </c>
      <c r="AX740" s="13" t="s">
        <v>78</v>
      </c>
      <c r="AY740" s="162" t="s">
        <v>169</v>
      </c>
    </row>
    <row r="741" spans="2:51" s="14" customFormat="1">
      <c r="B741" s="169"/>
      <c r="D741" s="161" t="s">
        <v>178</v>
      </c>
      <c r="E741" s="170" t="s">
        <v>1</v>
      </c>
      <c r="F741" s="171" t="s">
        <v>843</v>
      </c>
      <c r="H741" s="170" t="s">
        <v>1</v>
      </c>
      <c r="I741" s="172"/>
      <c r="L741" s="169"/>
      <c r="M741" s="173"/>
      <c r="N741" s="174"/>
      <c r="O741" s="174"/>
      <c r="P741" s="174"/>
      <c r="Q741" s="174"/>
      <c r="R741" s="174"/>
      <c r="S741" s="174"/>
      <c r="T741" s="175"/>
      <c r="AT741" s="170" t="s">
        <v>178</v>
      </c>
      <c r="AU741" s="170" t="s">
        <v>176</v>
      </c>
      <c r="AV741" s="14" t="s">
        <v>86</v>
      </c>
      <c r="AW741" s="14" t="s">
        <v>33</v>
      </c>
      <c r="AX741" s="14" t="s">
        <v>78</v>
      </c>
      <c r="AY741" s="170" t="s">
        <v>169</v>
      </c>
    </row>
    <row r="742" spans="2:51" s="13" customFormat="1">
      <c r="B742" s="160"/>
      <c r="D742" s="161" t="s">
        <v>178</v>
      </c>
      <c r="E742" s="162" t="s">
        <v>1</v>
      </c>
      <c r="F742" s="163" t="s">
        <v>844</v>
      </c>
      <c r="H742" s="164">
        <v>0.67600000000000005</v>
      </c>
      <c r="I742" s="165"/>
      <c r="L742" s="160"/>
      <c r="M742" s="166"/>
      <c r="N742" s="167"/>
      <c r="O742" s="167"/>
      <c r="P742" s="167"/>
      <c r="Q742" s="167"/>
      <c r="R742" s="167"/>
      <c r="S742" s="167"/>
      <c r="T742" s="168"/>
      <c r="AT742" s="162" t="s">
        <v>178</v>
      </c>
      <c r="AU742" s="162" t="s">
        <v>176</v>
      </c>
      <c r="AV742" s="13" t="s">
        <v>176</v>
      </c>
      <c r="AW742" s="13" t="s">
        <v>33</v>
      </c>
      <c r="AX742" s="13" t="s">
        <v>78</v>
      </c>
      <c r="AY742" s="162" t="s">
        <v>169</v>
      </c>
    </row>
    <row r="743" spans="2:51" s="13" customFormat="1">
      <c r="B743" s="160"/>
      <c r="D743" s="161" t="s">
        <v>178</v>
      </c>
      <c r="E743" s="162" t="s">
        <v>1</v>
      </c>
      <c r="F743" s="163" t="s">
        <v>845</v>
      </c>
      <c r="H743" s="164">
        <v>0.91300000000000003</v>
      </c>
      <c r="I743" s="165"/>
      <c r="L743" s="160"/>
      <c r="M743" s="166"/>
      <c r="N743" s="167"/>
      <c r="O743" s="167"/>
      <c r="P743" s="167"/>
      <c r="Q743" s="167"/>
      <c r="R743" s="167"/>
      <c r="S743" s="167"/>
      <c r="T743" s="168"/>
      <c r="AT743" s="162" t="s">
        <v>178</v>
      </c>
      <c r="AU743" s="162" t="s">
        <v>176</v>
      </c>
      <c r="AV743" s="13" t="s">
        <v>176</v>
      </c>
      <c r="AW743" s="13" t="s">
        <v>33</v>
      </c>
      <c r="AX743" s="13" t="s">
        <v>78</v>
      </c>
      <c r="AY743" s="162" t="s">
        <v>169</v>
      </c>
    </row>
    <row r="744" spans="2:51" s="14" customFormat="1">
      <c r="B744" s="169"/>
      <c r="D744" s="161" t="s">
        <v>178</v>
      </c>
      <c r="E744" s="170" t="s">
        <v>1</v>
      </c>
      <c r="F744" s="171" t="s">
        <v>846</v>
      </c>
      <c r="H744" s="170" t="s">
        <v>1</v>
      </c>
      <c r="I744" s="172"/>
      <c r="L744" s="169"/>
      <c r="M744" s="173"/>
      <c r="N744" s="174"/>
      <c r="O744" s="174"/>
      <c r="P744" s="174"/>
      <c r="Q744" s="174"/>
      <c r="R744" s="174"/>
      <c r="S744" s="174"/>
      <c r="T744" s="175"/>
      <c r="AT744" s="170" t="s">
        <v>178</v>
      </c>
      <c r="AU744" s="170" t="s">
        <v>176</v>
      </c>
      <c r="AV744" s="14" t="s">
        <v>86</v>
      </c>
      <c r="AW744" s="14" t="s">
        <v>33</v>
      </c>
      <c r="AX744" s="14" t="s">
        <v>78</v>
      </c>
      <c r="AY744" s="170" t="s">
        <v>169</v>
      </c>
    </row>
    <row r="745" spans="2:51" s="13" customFormat="1">
      <c r="B745" s="160"/>
      <c r="D745" s="161" t="s">
        <v>178</v>
      </c>
      <c r="E745" s="162" t="s">
        <v>1</v>
      </c>
      <c r="F745" s="163" t="s">
        <v>847</v>
      </c>
      <c r="H745" s="164">
        <v>0.88600000000000001</v>
      </c>
      <c r="I745" s="165"/>
      <c r="L745" s="160"/>
      <c r="M745" s="166"/>
      <c r="N745" s="167"/>
      <c r="O745" s="167"/>
      <c r="P745" s="167"/>
      <c r="Q745" s="167"/>
      <c r="R745" s="167"/>
      <c r="S745" s="167"/>
      <c r="T745" s="168"/>
      <c r="AT745" s="162" t="s">
        <v>178</v>
      </c>
      <c r="AU745" s="162" t="s">
        <v>176</v>
      </c>
      <c r="AV745" s="13" t="s">
        <v>176</v>
      </c>
      <c r="AW745" s="13" t="s">
        <v>33</v>
      </c>
      <c r="AX745" s="13" t="s">
        <v>78</v>
      </c>
      <c r="AY745" s="162" t="s">
        <v>169</v>
      </c>
    </row>
    <row r="746" spans="2:51" s="14" customFormat="1">
      <c r="B746" s="169"/>
      <c r="D746" s="161" t="s">
        <v>178</v>
      </c>
      <c r="E746" s="170" t="s">
        <v>1</v>
      </c>
      <c r="F746" s="171" t="s">
        <v>848</v>
      </c>
      <c r="H746" s="170" t="s">
        <v>1</v>
      </c>
      <c r="I746" s="172"/>
      <c r="L746" s="169"/>
      <c r="M746" s="173"/>
      <c r="N746" s="174"/>
      <c r="O746" s="174"/>
      <c r="P746" s="174"/>
      <c r="Q746" s="174"/>
      <c r="R746" s="174"/>
      <c r="S746" s="174"/>
      <c r="T746" s="175"/>
      <c r="AT746" s="170" t="s">
        <v>178</v>
      </c>
      <c r="AU746" s="170" t="s">
        <v>176</v>
      </c>
      <c r="AV746" s="14" t="s">
        <v>86</v>
      </c>
      <c r="AW746" s="14" t="s">
        <v>33</v>
      </c>
      <c r="AX746" s="14" t="s">
        <v>78</v>
      </c>
      <c r="AY746" s="170" t="s">
        <v>169</v>
      </c>
    </row>
    <row r="747" spans="2:51" s="13" customFormat="1">
      <c r="B747" s="160"/>
      <c r="D747" s="161" t="s">
        <v>178</v>
      </c>
      <c r="E747" s="162" t="s">
        <v>1</v>
      </c>
      <c r="F747" s="163" t="s">
        <v>849</v>
      </c>
      <c r="H747" s="164">
        <v>0.91400000000000003</v>
      </c>
      <c r="I747" s="165"/>
      <c r="L747" s="160"/>
      <c r="M747" s="166"/>
      <c r="N747" s="167"/>
      <c r="O747" s="167"/>
      <c r="P747" s="167"/>
      <c r="Q747" s="167"/>
      <c r="R747" s="167"/>
      <c r="S747" s="167"/>
      <c r="T747" s="168"/>
      <c r="AT747" s="162" t="s">
        <v>178</v>
      </c>
      <c r="AU747" s="162" t="s">
        <v>176</v>
      </c>
      <c r="AV747" s="13" t="s">
        <v>176</v>
      </c>
      <c r="AW747" s="13" t="s">
        <v>33</v>
      </c>
      <c r="AX747" s="13" t="s">
        <v>78</v>
      </c>
      <c r="AY747" s="162" t="s">
        <v>169</v>
      </c>
    </row>
    <row r="748" spans="2:51" s="16" customFormat="1">
      <c r="B748" s="184"/>
      <c r="D748" s="161" t="s">
        <v>178</v>
      </c>
      <c r="E748" s="185" t="s">
        <v>1</v>
      </c>
      <c r="F748" s="186" t="s">
        <v>201</v>
      </c>
      <c r="H748" s="187">
        <v>9.0630000000000006</v>
      </c>
      <c r="I748" s="188"/>
      <c r="L748" s="184"/>
      <c r="M748" s="189"/>
      <c r="N748" s="190"/>
      <c r="O748" s="190"/>
      <c r="P748" s="190"/>
      <c r="Q748" s="190"/>
      <c r="R748" s="190"/>
      <c r="S748" s="190"/>
      <c r="T748" s="191"/>
      <c r="AT748" s="185" t="s">
        <v>178</v>
      </c>
      <c r="AU748" s="185" t="s">
        <v>176</v>
      </c>
      <c r="AV748" s="16" t="s">
        <v>187</v>
      </c>
      <c r="AW748" s="16" t="s">
        <v>33</v>
      </c>
      <c r="AX748" s="16" t="s">
        <v>78</v>
      </c>
      <c r="AY748" s="185" t="s">
        <v>169</v>
      </c>
    </row>
    <row r="749" spans="2:51" s="14" customFormat="1">
      <c r="B749" s="169"/>
      <c r="D749" s="161" t="s">
        <v>178</v>
      </c>
      <c r="E749" s="170" t="s">
        <v>1</v>
      </c>
      <c r="F749" s="171" t="s">
        <v>850</v>
      </c>
      <c r="H749" s="170" t="s">
        <v>1</v>
      </c>
      <c r="I749" s="172"/>
      <c r="L749" s="169"/>
      <c r="M749" s="173"/>
      <c r="N749" s="174"/>
      <c r="O749" s="174"/>
      <c r="P749" s="174"/>
      <c r="Q749" s="174"/>
      <c r="R749" s="174"/>
      <c r="S749" s="174"/>
      <c r="T749" s="175"/>
      <c r="AT749" s="170" t="s">
        <v>178</v>
      </c>
      <c r="AU749" s="170" t="s">
        <v>176</v>
      </c>
      <c r="AV749" s="14" t="s">
        <v>86</v>
      </c>
      <c r="AW749" s="14" t="s">
        <v>33</v>
      </c>
      <c r="AX749" s="14" t="s">
        <v>78</v>
      </c>
      <c r="AY749" s="170" t="s">
        <v>169</v>
      </c>
    </row>
    <row r="750" spans="2:51" s="14" customFormat="1">
      <c r="B750" s="169"/>
      <c r="D750" s="161" t="s">
        <v>178</v>
      </c>
      <c r="E750" s="170" t="s">
        <v>1</v>
      </c>
      <c r="F750" s="171" t="s">
        <v>851</v>
      </c>
      <c r="H750" s="170" t="s">
        <v>1</v>
      </c>
      <c r="I750" s="172"/>
      <c r="L750" s="169"/>
      <c r="M750" s="173"/>
      <c r="N750" s="174"/>
      <c r="O750" s="174"/>
      <c r="P750" s="174"/>
      <c r="Q750" s="174"/>
      <c r="R750" s="174"/>
      <c r="S750" s="174"/>
      <c r="T750" s="175"/>
      <c r="AT750" s="170" t="s">
        <v>178</v>
      </c>
      <c r="AU750" s="170" t="s">
        <v>176</v>
      </c>
      <c r="AV750" s="14" t="s">
        <v>86</v>
      </c>
      <c r="AW750" s="14" t="s">
        <v>33</v>
      </c>
      <c r="AX750" s="14" t="s">
        <v>78</v>
      </c>
      <c r="AY750" s="170" t="s">
        <v>169</v>
      </c>
    </row>
    <row r="751" spans="2:51" s="13" customFormat="1">
      <c r="B751" s="160"/>
      <c r="D751" s="161" t="s">
        <v>178</v>
      </c>
      <c r="E751" s="162" t="s">
        <v>1</v>
      </c>
      <c r="F751" s="163" t="s">
        <v>852</v>
      </c>
      <c r="H751" s="164">
        <v>0.89500000000000002</v>
      </c>
      <c r="I751" s="165"/>
      <c r="L751" s="160"/>
      <c r="M751" s="166"/>
      <c r="N751" s="167"/>
      <c r="O751" s="167"/>
      <c r="P751" s="167"/>
      <c r="Q751" s="167"/>
      <c r="R751" s="167"/>
      <c r="S751" s="167"/>
      <c r="T751" s="168"/>
      <c r="AT751" s="162" t="s">
        <v>178</v>
      </c>
      <c r="AU751" s="162" t="s">
        <v>176</v>
      </c>
      <c r="AV751" s="13" t="s">
        <v>176</v>
      </c>
      <c r="AW751" s="13" t="s">
        <v>33</v>
      </c>
      <c r="AX751" s="13" t="s">
        <v>78</v>
      </c>
      <c r="AY751" s="162" t="s">
        <v>169</v>
      </c>
    </row>
    <row r="752" spans="2:51" s="13" customFormat="1">
      <c r="B752" s="160"/>
      <c r="D752" s="161" t="s">
        <v>178</v>
      </c>
      <c r="E752" s="162" t="s">
        <v>1</v>
      </c>
      <c r="F752" s="163" t="s">
        <v>853</v>
      </c>
      <c r="H752" s="164">
        <v>0.89500000000000002</v>
      </c>
      <c r="I752" s="165"/>
      <c r="L752" s="160"/>
      <c r="M752" s="166"/>
      <c r="N752" s="167"/>
      <c r="O752" s="167"/>
      <c r="P752" s="167"/>
      <c r="Q752" s="167"/>
      <c r="R752" s="167"/>
      <c r="S752" s="167"/>
      <c r="T752" s="168"/>
      <c r="AT752" s="162" t="s">
        <v>178</v>
      </c>
      <c r="AU752" s="162" t="s">
        <v>176</v>
      </c>
      <c r="AV752" s="13" t="s">
        <v>176</v>
      </c>
      <c r="AW752" s="13" t="s">
        <v>33</v>
      </c>
      <c r="AX752" s="13" t="s">
        <v>78</v>
      </c>
      <c r="AY752" s="162" t="s">
        <v>169</v>
      </c>
    </row>
    <row r="753" spans="1:65" s="14" customFormat="1">
      <c r="B753" s="169"/>
      <c r="D753" s="161" t="s">
        <v>178</v>
      </c>
      <c r="E753" s="170" t="s">
        <v>1</v>
      </c>
      <c r="F753" s="171" t="s">
        <v>854</v>
      </c>
      <c r="H753" s="170" t="s">
        <v>1</v>
      </c>
      <c r="I753" s="172"/>
      <c r="L753" s="169"/>
      <c r="M753" s="173"/>
      <c r="N753" s="174"/>
      <c r="O753" s="174"/>
      <c r="P753" s="174"/>
      <c r="Q753" s="174"/>
      <c r="R753" s="174"/>
      <c r="S753" s="174"/>
      <c r="T753" s="175"/>
      <c r="AT753" s="170" t="s">
        <v>178</v>
      </c>
      <c r="AU753" s="170" t="s">
        <v>176</v>
      </c>
      <c r="AV753" s="14" t="s">
        <v>86</v>
      </c>
      <c r="AW753" s="14" t="s">
        <v>33</v>
      </c>
      <c r="AX753" s="14" t="s">
        <v>78</v>
      </c>
      <c r="AY753" s="170" t="s">
        <v>169</v>
      </c>
    </row>
    <row r="754" spans="1:65" s="13" customFormat="1">
      <c r="B754" s="160"/>
      <c r="D754" s="161" t="s">
        <v>178</v>
      </c>
      <c r="E754" s="162" t="s">
        <v>1</v>
      </c>
      <c r="F754" s="163" t="s">
        <v>855</v>
      </c>
      <c r="H754" s="164">
        <v>0.78100000000000003</v>
      </c>
      <c r="I754" s="165"/>
      <c r="L754" s="160"/>
      <c r="M754" s="166"/>
      <c r="N754" s="167"/>
      <c r="O754" s="167"/>
      <c r="P754" s="167"/>
      <c r="Q754" s="167"/>
      <c r="R754" s="167"/>
      <c r="S754" s="167"/>
      <c r="T754" s="168"/>
      <c r="AT754" s="162" t="s">
        <v>178</v>
      </c>
      <c r="AU754" s="162" t="s">
        <v>176</v>
      </c>
      <c r="AV754" s="13" t="s">
        <v>176</v>
      </c>
      <c r="AW754" s="13" t="s">
        <v>33</v>
      </c>
      <c r="AX754" s="13" t="s">
        <v>78</v>
      </c>
      <c r="AY754" s="162" t="s">
        <v>169</v>
      </c>
    </row>
    <row r="755" spans="1:65" s="13" customFormat="1">
      <c r="B755" s="160"/>
      <c r="D755" s="161" t="s">
        <v>178</v>
      </c>
      <c r="E755" s="162" t="s">
        <v>1</v>
      </c>
      <c r="F755" s="163" t="s">
        <v>856</v>
      </c>
      <c r="H755" s="164">
        <v>1.0940000000000001</v>
      </c>
      <c r="I755" s="165"/>
      <c r="L755" s="160"/>
      <c r="M755" s="166"/>
      <c r="N755" s="167"/>
      <c r="O755" s="167"/>
      <c r="P755" s="167"/>
      <c r="Q755" s="167"/>
      <c r="R755" s="167"/>
      <c r="S755" s="167"/>
      <c r="T755" s="168"/>
      <c r="AT755" s="162" t="s">
        <v>178</v>
      </c>
      <c r="AU755" s="162" t="s">
        <v>176</v>
      </c>
      <c r="AV755" s="13" t="s">
        <v>176</v>
      </c>
      <c r="AW755" s="13" t="s">
        <v>33</v>
      </c>
      <c r="AX755" s="13" t="s">
        <v>78</v>
      </c>
      <c r="AY755" s="162" t="s">
        <v>169</v>
      </c>
    </row>
    <row r="756" spans="1:65" s="14" customFormat="1">
      <c r="B756" s="169"/>
      <c r="D756" s="161" t="s">
        <v>178</v>
      </c>
      <c r="E756" s="170" t="s">
        <v>1</v>
      </c>
      <c r="F756" s="171" t="s">
        <v>857</v>
      </c>
      <c r="H756" s="170" t="s">
        <v>1</v>
      </c>
      <c r="I756" s="172"/>
      <c r="L756" s="169"/>
      <c r="M756" s="173"/>
      <c r="N756" s="174"/>
      <c r="O756" s="174"/>
      <c r="P756" s="174"/>
      <c r="Q756" s="174"/>
      <c r="R756" s="174"/>
      <c r="S756" s="174"/>
      <c r="T756" s="175"/>
      <c r="AT756" s="170" t="s">
        <v>178</v>
      </c>
      <c r="AU756" s="170" t="s">
        <v>176</v>
      </c>
      <c r="AV756" s="14" t="s">
        <v>86</v>
      </c>
      <c r="AW756" s="14" t="s">
        <v>33</v>
      </c>
      <c r="AX756" s="14" t="s">
        <v>78</v>
      </c>
      <c r="AY756" s="170" t="s">
        <v>169</v>
      </c>
    </row>
    <row r="757" spans="1:65" s="13" customFormat="1">
      <c r="B757" s="160"/>
      <c r="D757" s="161" t="s">
        <v>178</v>
      </c>
      <c r="E757" s="162" t="s">
        <v>1</v>
      </c>
      <c r="F757" s="163" t="s">
        <v>858</v>
      </c>
      <c r="H757" s="164">
        <v>0.502</v>
      </c>
      <c r="I757" s="165"/>
      <c r="L757" s="160"/>
      <c r="M757" s="166"/>
      <c r="N757" s="167"/>
      <c r="O757" s="167"/>
      <c r="P757" s="167"/>
      <c r="Q757" s="167"/>
      <c r="R757" s="167"/>
      <c r="S757" s="167"/>
      <c r="T757" s="168"/>
      <c r="AT757" s="162" t="s">
        <v>178</v>
      </c>
      <c r="AU757" s="162" t="s">
        <v>176</v>
      </c>
      <c r="AV757" s="13" t="s">
        <v>176</v>
      </c>
      <c r="AW757" s="13" t="s">
        <v>33</v>
      </c>
      <c r="AX757" s="13" t="s">
        <v>78</v>
      </c>
      <c r="AY757" s="162" t="s">
        <v>169</v>
      </c>
    </row>
    <row r="758" spans="1:65" s="13" customFormat="1">
      <c r="B758" s="160"/>
      <c r="D758" s="161" t="s">
        <v>178</v>
      </c>
      <c r="E758" s="162" t="s">
        <v>1</v>
      </c>
      <c r="F758" s="163" t="s">
        <v>859</v>
      </c>
      <c r="H758" s="164">
        <v>0.316</v>
      </c>
      <c r="I758" s="165"/>
      <c r="L758" s="160"/>
      <c r="M758" s="166"/>
      <c r="N758" s="167"/>
      <c r="O758" s="167"/>
      <c r="P758" s="167"/>
      <c r="Q758" s="167"/>
      <c r="R758" s="167"/>
      <c r="S758" s="167"/>
      <c r="T758" s="168"/>
      <c r="AT758" s="162" t="s">
        <v>178</v>
      </c>
      <c r="AU758" s="162" t="s">
        <v>176</v>
      </c>
      <c r="AV758" s="13" t="s">
        <v>176</v>
      </c>
      <c r="AW758" s="13" t="s">
        <v>33</v>
      </c>
      <c r="AX758" s="13" t="s">
        <v>78</v>
      </c>
      <c r="AY758" s="162" t="s">
        <v>169</v>
      </c>
    </row>
    <row r="759" spans="1:65" s="14" customFormat="1">
      <c r="B759" s="169"/>
      <c r="D759" s="161" t="s">
        <v>178</v>
      </c>
      <c r="E759" s="170" t="s">
        <v>1</v>
      </c>
      <c r="F759" s="171" t="s">
        <v>860</v>
      </c>
      <c r="H759" s="170" t="s">
        <v>1</v>
      </c>
      <c r="I759" s="172"/>
      <c r="L759" s="169"/>
      <c r="M759" s="173"/>
      <c r="N759" s="174"/>
      <c r="O759" s="174"/>
      <c r="P759" s="174"/>
      <c r="Q759" s="174"/>
      <c r="R759" s="174"/>
      <c r="S759" s="174"/>
      <c r="T759" s="175"/>
      <c r="AT759" s="170" t="s">
        <v>178</v>
      </c>
      <c r="AU759" s="170" t="s">
        <v>176</v>
      </c>
      <c r="AV759" s="14" t="s">
        <v>86</v>
      </c>
      <c r="AW759" s="14" t="s">
        <v>33</v>
      </c>
      <c r="AX759" s="14" t="s">
        <v>78</v>
      </c>
      <c r="AY759" s="170" t="s">
        <v>169</v>
      </c>
    </row>
    <row r="760" spans="1:65" s="13" customFormat="1">
      <c r="B760" s="160"/>
      <c r="D760" s="161" t="s">
        <v>178</v>
      </c>
      <c r="E760" s="162" t="s">
        <v>1</v>
      </c>
      <c r="F760" s="163" t="s">
        <v>861</v>
      </c>
      <c r="H760" s="164">
        <v>0.438</v>
      </c>
      <c r="I760" s="165"/>
      <c r="L760" s="160"/>
      <c r="M760" s="166"/>
      <c r="N760" s="167"/>
      <c r="O760" s="167"/>
      <c r="P760" s="167"/>
      <c r="Q760" s="167"/>
      <c r="R760" s="167"/>
      <c r="S760" s="167"/>
      <c r="T760" s="168"/>
      <c r="AT760" s="162" t="s">
        <v>178</v>
      </c>
      <c r="AU760" s="162" t="s">
        <v>176</v>
      </c>
      <c r="AV760" s="13" t="s">
        <v>176</v>
      </c>
      <c r="AW760" s="13" t="s">
        <v>33</v>
      </c>
      <c r="AX760" s="13" t="s">
        <v>78</v>
      </c>
      <c r="AY760" s="162" t="s">
        <v>169</v>
      </c>
    </row>
    <row r="761" spans="1:65" s="14" customFormat="1">
      <c r="B761" s="169"/>
      <c r="D761" s="161" t="s">
        <v>178</v>
      </c>
      <c r="E761" s="170" t="s">
        <v>1</v>
      </c>
      <c r="F761" s="171" t="s">
        <v>862</v>
      </c>
      <c r="H761" s="170" t="s">
        <v>1</v>
      </c>
      <c r="I761" s="172"/>
      <c r="L761" s="169"/>
      <c r="M761" s="173"/>
      <c r="N761" s="174"/>
      <c r="O761" s="174"/>
      <c r="P761" s="174"/>
      <c r="Q761" s="174"/>
      <c r="R761" s="174"/>
      <c r="S761" s="174"/>
      <c r="T761" s="175"/>
      <c r="AT761" s="170" t="s">
        <v>178</v>
      </c>
      <c r="AU761" s="170" t="s">
        <v>176</v>
      </c>
      <c r="AV761" s="14" t="s">
        <v>86</v>
      </c>
      <c r="AW761" s="14" t="s">
        <v>33</v>
      </c>
      <c r="AX761" s="14" t="s">
        <v>78</v>
      </c>
      <c r="AY761" s="170" t="s">
        <v>169</v>
      </c>
    </row>
    <row r="762" spans="1:65" s="13" customFormat="1">
      <c r="B762" s="160"/>
      <c r="D762" s="161" t="s">
        <v>178</v>
      </c>
      <c r="E762" s="162" t="s">
        <v>1</v>
      </c>
      <c r="F762" s="163" t="s">
        <v>863</v>
      </c>
      <c r="H762" s="164">
        <v>0.316</v>
      </c>
      <c r="I762" s="165"/>
      <c r="L762" s="160"/>
      <c r="M762" s="166"/>
      <c r="N762" s="167"/>
      <c r="O762" s="167"/>
      <c r="P762" s="167"/>
      <c r="Q762" s="167"/>
      <c r="R762" s="167"/>
      <c r="S762" s="167"/>
      <c r="T762" s="168"/>
      <c r="AT762" s="162" t="s">
        <v>178</v>
      </c>
      <c r="AU762" s="162" t="s">
        <v>176</v>
      </c>
      <c r="AV762" s="13" t="s">
        <v>176</v>
      </c>
      <c r="AW762" s="13" t="s">
        <v>33</v>
      </c>
      <c r="AX762" s="13" t="s">
        <v>78</v>
      </c>
      <c r="AY762" s="162" t="s">
        <v>169</v>
      </c>
    </row>
    <row r="763" spans="1:65" s="13" customFormat="1">
      <c r="B763" s="160"/>
      <c r="D763" s="161" t="s">
        <v>178</v>
      </c>
      <c r="E763" s="162" t="s">
        <v>1</v>
      </c>
      <c r="F763" s="163" t="s">
        <v>864</v>
      </c>
      <c r="H763" s="164">
        <v>0.27800000000000002</v>
      </c>
      <c r="I763" s="165"/>
      <c r="L763" s="160"/>
      <c r="M763" s="166"/>
      <c r="N763" s="167"/>
      <c r="O763" s="167"/>
      <c r="P763" s="167"/>
      <c r="Q763" s="167"/>
      <c r="R763" s="167"/>
      <c r="S763" s="167"/>
      <c r="T763" s="168"/>
      <c r="AT763" s="162" t="s">
        <v>178</v>
      </c>
      <c r="AU763" s="162" t="s">
        <v>176</v>
      </c>
      <c r="AV763" s="13" t="s">
        <v>176</v>
      </c>
      <c r="AW763" s="13" t="s">
        <v>33</v>
      </c>
      <c r="AX763" s="13" t="s">
        <v>78</v>
      </c>
      <c r="AY763" s="162" t="s">
        <v>169</v>
      </c>
    </row>
    <row r="764" spans="1:65" s="16" customFormat="1">
      <c r="B764" s="184"/>
      <c r="D764" s="161" t="s">
        <v>178</v>
      </c>
      <c r="E764" s="185" t="s">
        <v>1</v>
      </c>
      <c r="F764" s="186" t="s">
        <v>201</v>
      </c>
      <c r="H764" s="187">
        <v>5.5149999999999988</v>
      </c>
      <c r="I764" s="188"/>
      <c r="L764" s="184"/>
      <c r="M764" s="189"/>
      <c r="N764" s="190"/>
      <c r="O764" s="190"/>
      <c r="P764" s="190"/>
      <c r="Q764" s="190"/>
      <c r="R764" s="190"/>
      <c r="S764" s="190"/>
      <c r="T764" s="191"/>
      <c r="AT764" s="185" t="s">
        <v>178</v>
      </c>
      <c r="AU764" s="185" t="s">
        <v>176</v>
      </c>
      <c r="AV764" s="16" t="s">
        <v>187</v>
      </c>
      <c r="AW764" s="16" t="s">
        <v>33</v>
      </c>
      <c r="AX764" s="16" t="s">
        <v>78</v>
      </c>
      <c r="AY764" s="185" t="s">
        <v>169</v>
      </c>
    </row>
    <row r="765" spans="1:65" s="15" customFormat="1">
      <c r="B765" s="176"/>
      <c r="D765" s="161" t="s">
        <v>178</v>
      </c>
      <c r="E765" s="177" t="s">
        <v>1</v>
      </c>
      <c r="F765" s="178" t="s">
        <v>186</v>
      </c>
      <c r="H765" s="179">
        <v>14.578000000000003</v>
      </c>
      <c r="I765" s="180"/>
      <c r="L765" s="176"/>
      <c r="M765" s="181"/>
      <c r="N765" s="182"/>
      <c r="O765" s="182"/>
      <c r="P765" s="182"/>
      <c r="Q765" s="182"/>
      <c r="R765" s="182"/>
      <c r="S765" s="182"/>
      <c r="T765" s="183"/>
      <c r="AT765" s="177" t="s">
        <v>178</v>
      </c>
      <c r="AU765" s="177" t="s">
        <v>176</v>
      </c>
      <c r="AV765" s="15" t="s">
        <v>175</v>
      </c>
      <c r="AW765" s="15" t="s">
        <v>33</v>
      </c>
      <c r="AX765" s="15" t="s">
        <v>86</v>
      </c>
      <c r="AY765" s="177" t="s">
        <v>169</v>
      </c>
    </row>
    <row r="766" spans="1:65" s="2" customFormat="1" ht="24.15" customHeight="1">
      <c r="A766" s="33"/>
      <c r="B766" s="145"/>
      <c r="C766" s="146" t="s">
        <v>865</v>
      </c>
      <c r="D766" s="146" t="s">
        <v>171</v>
      </c>
      <c r="E766" s="147" t="s">
        <v>866</v>
      </c>
      <c r="F766" s="148" t="s">
        <v>867</v>
      </c>
      <c r="G766" s="149" t="s">
        <v>328</v>
      </c>
      <c r="H766" s="150">
        <v>79.540000000000006</v>
      </c>
      <c r="I766" s="151"/>
      <c r="J766" s="150">
        <f>ROUND(I766*H766,3)</f>
        <v>0</v>
      </c>
      <c r="K766" s="152"/>
      <c r="L766" s="34"/>
      <c r="M766" s="153" t="s">
        <v>1</v>
      </c>
      <c r="N766" s="154" t="s">
        <v>44</v>
      </c>
      <c r="O766" s="59"/>
      <c r="P766" s="155">
        <f>O766*H766</f>
        <v>0</v>
      </c>
      <c r="Q766" s="155">
        <v>3.4099999999999998E-3</v>
      </c>
      <c r="R766" s="155">
        <f>Q766*H766</f>
        <v>0.27123140000000001</v>
      </c>
      <c r="S766" s="155">
        <v>0</v>
      </c>
      <c r="T766" s="156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157" t="s">
        <v>175</v>
      </c>
      <c r="AT766" s="157" t="s">
        <v>171</v>
      </c>
      <c r="AU766" s="157" t="s">
        <v>176</v>
      </c>
      <c r="AY766" s="18" t="s">
        <v>169</v>
      </c>
      <c r="BE766" s="158">
        <f>IF(N766="základná",J766,0)</f>
        <v>0</v>
      </c>
      <c r="BF766" s="158">
        <f>IF(N766="znížená",J766,0)</f>
        <v>0</v>
      </c>
      <c r="BG766" s="158">
        <f>IF(N766="zákl. prenesená",J766,0)</f>
        <v>0</v>
      </c>
      <c r="BH766" s="158">
        <f>IF(N766="zníž. prenesená",J766,0)</f>
        <v>0</v>
      </c>
      <c r="BI766" s="158">
        <f>IF(N766="nulová",J766,0)</f>
        <v>0</v>
      </c>
      <c r="BJ766" s="18" t="s">
        <v>176</v>
      </c>
      <c r="BK766" s="159">
        <f>ROUND(I766*H766,3)</f>
        <v>0</v>
      </c>
      <c r="BL766" s="18" t="s">
        <v>175</v>
      </c>
      <c r="BM766" s="157" t="s">
        <v>868</v>
      </c>
    </row>
    <row r="767" spans="1:65" s="14" customFormat="1">
      <c r="B767" s="169"/>
      <c r="D767" s="161" t="s">
        <v>178</v>
      </c>
      <c r="E767" s="170" t="s">
        <v>1</v>
      </c>
      <c r="F767" s="171" t="s">
        <v>832</v>
      </c>
      <c r="H767" s="170" t="s">
        <v>1</v>
      </c>
      <c r="I767" s="172"/>
      <c r="L767" s="169"/>
      <c r="M767" s="173"/>
      <c r="N767" s="174"/>
      <c r="O767" s="174"/>
      <c r="P767" s="174"/>
      <c r="Q767" s="174"/>
      <c r="R767" s="174"/>
      <c r="S767" s="174"/>
      <c r="T767" s="175"/>
      <c r="AT767" s="170" t="s">
        <v>178</v>
      </c>
      <c r="AU767" s="170" t="s">
        <v>176</v>
      </c>
      <c r="AV767" s="14" t="s">
        <v>86</v>
      </c>
      <c r="AW767" s="14" t="s">
        <v>33</v>
      </c>
      <c r="AX767" s="14" t="s">
        <v>78</v>
      </c>
      <c r="AY767" s="170" t="s">
        <v>169</v>
      </c>
    </row>
    <row r="768" spans="1:65" s="13" customFormat="1">
      <c r="B768" s="160"/>
      <c r="D768" s="161" t="s">
        <v>178</v>
      </c>
      <c r="E768" s="162" t="s">
        <v>1</v>
      </c>
      <c r="F768" s="163" t="s">
        <v>869</v>
      </c>
      <c r="H768" s="164">
        <v>13.071</v>
      </c>
      <c r="I768" s="165"/>
      <c r="L768" s="160"/>
      <c r="M768" s="166"/>
      <c r="N768" s="167"/>
      <c r="O768" s="167"/>
      <c r="P768" s="167"/>
      <c r="Q768" s="167"/>
      <c r="R768" s="167"/>
      <c r="S768" s="167"/>
      <c r="T768" s="168"/>
      <c r="AT768" s="162" t="s">
        <v>178</v>
      </c>
      <c r="AU768" s="162" t="s">
        <v>176</v>
      </c>
      <c r="AV768" s="13" t="s">
        <v>176</v>
      </c>
      <c r="AW768" s="13" t="s">
        <v>33</v>
      </c>
      <c r="AX768" s="13" t="s">
        <v>78</v>
      </c>
      <c r="AY768" s="162" t="s">
        <v>169</v>
      </c>
    </row>
    <row r="769" spans="2:51" s="14" customFormat="1">
      <c r="B769" s="169"/>
      <c r="D769" s="161" t="s">
        <v>178</v>
      </c>
      <c r="E769" s="170" t="s">
        <v>1</v>
      </c>
      <c r="F769" s="171" t="s">
        <v>835</v>
      </c>
      <c r="H769" s="170" t="s">
        <v>1</v>
      </c>
      <c r="I769" s="172"/>
      <c r="L769" s="169"/>
      <c r="M769" s="173"/>
      <c r="N769" s="174"/>
      <c r="O769" s="174"/>
      <c r="P769" s="174"/>
      <c r="Q769" s="174"/>
      <c r="R769" s="174"/>
      <c r="S769" s="174"/>
      <c r="T769" s="175"/>
      <c r="AT769" s="170" t="s">
        <v>178</v>
      </c>
      <c r="AU769" s="170" t="s">
        <v>176</v>
      </c>
      <c r="AV769" s="14" t="s">
        <v>86</v>
      </c>
      <c r="AW769" s="14" t="s">
        <v>33</v>
      </c>
      <c r="AX769" s="14" t="s">
        <v>78</v>
      </c>
      <c r="AY769" s="170" t="s">
        <v>169</v>
      </c>
    </row>
    <row r="770" spans="2:51" s="13" customFormat="1">
      <c r="B770" s="160"/>
      <c r="D770" s="161" t="s">
        <v>178</v>
      </c>
      <c r="E770" s="162" t="s">
        <v>1</v>
      </c>
      <c r="F770" s="163" t="s">
        <v>870</v>
      </c>
      <c r="H770" s="164">
        <v>4.165</v>
      </c>
      <c r="I770" s="165"/>
      <c r="L770" s="160"/>
      <c r="M770" s="166"/>
      <c r="N770" s="167"/>
      <c r="O770" s="167"/>
      <c r="P770" s="167"/>
      <c r="Q770" s="167"/>
      <c r="R770" s="167"/>
      <c r="S770" s="167"/>
      <c r="T770" s="168"/>
      <c r="AT770" s="162" t="s">
        <v>178</v>
      </c>
      <c r="AU770" s="162" t="s">
        <v>176</v>
      </c>
      <c r="AV770" s="13" t="s">
        <v>176</v>
      </c>
      <c r="AW770" s="13" t="s">
        <v>33</v>
      </c>
      <c r="AX770" s="13" t="s">
        <v>78</v>
      </c>
      <c r="AY770" s="162" t="s">
        <v>169</v>
      </c>
    </row>
    <row r="771" spans="2:51" s="14" customFormat="1">
      <c r="B771" s="169"/>
      <c r="D771" s="161" t="s">
        <v>178</v>
      </c>
      <c r="E771" s="170" t="s">
        <v>1</v>
      </c>
      <c r="F771" s="171" t="s">
        <v>838</v>
      </c>
      <c r="H771" s="170" t="s">
        <v>1</v>
      </c>
      <c r="I771" s="172"/>
      <c r="L771" s="169"/>
      <c r="M771" s="173"/>
      <c r="N771" s="174"/>
      <c r="O771" s="174"/>
      <c r="P771" s="174"/>
      <c r="Q771" s="174"/>
      <c r="R771" s="174"/>
      <c r="S771" s="174"/>
      <c r="T771" s="175"/>
      <c r="AT771" s="170" t="s">
        <v>178</v>
      </c>
      <c r="AU771" s="170" t="s">
        <v>176</v>
      </c>
      <c r="AV771" s="14" t="s">
        <v>86</v>
      </c>
      <c r="AW771" s="14" t="s">
        <v>33</v>
      </c>
      <c r="AX771" s="14" t="s">
        <v>78</v>
      </c>
      <c r="AY771" s="170" t="s">
        <v>169</v>
      </c>
    </row>
    <row r="772" spans="2:51" s="13" customFormat="1">
      <c r="B772" s="160"/>
      <c r="D772" s="161" t="s">
        <v>178</v>
      </c>
      <c r="E772" s="162" t="s">
        <v>1</v>
      </c>
      <c r="F772" s="163" t="s">
        <v>871</v>
      </c>
      <c r="H772" s="164">
        <v>2.72</v>
      </c>
      <c r="I772" s="165"/>
      <c r="L772" s="160"/>
      <c r="M772" s="166"/>
      <c r="N772" s="167"/>
      <c r="O772" s="167"/>
      <c r="P772" s="167"/>
      <c r="Q772" s="167"/>
      <c r="R772" s="167"/>
      <c r="S772" s="167"/>
      <c r="T772" s="168"/>
      <c r="AT772" s="162" t="s">
        <v>178</v>
      </c>
      <c r="AU772" s="162" t="s">
        <v>176</v>
      </c>
      <c r="AV772" s="13" t="s">
        <v>176</v>
      </c>
      <c r="AW772" s="13" t="s">
        <v>33</v>
      </c>
      <c r="AX772" s="13" t="s">
        <v>78</v>
      </c>
      <c r="AY772" s="162" t="s">
        <v>169</v>
      </c>
    </row>
    <row r="773" spans="2:51" s="14" customFormat="1">
      <c r="B773" s="169"/>
      <c r="D773" s="161" t="s">
        <v>178</v>
      </c>
      <c r="E773" s="170" t="s">
        <v>1</v>
      </c>
      <c r="F773" s="171" t="s">
        <v>840</v>
      </c>
      <c r="H773" s="170" t="s">
        <v>1</v>
      </c>
      <c r="I773" s="172"/>
      <c r="L773" s="169"/>
      <c r="M773" s="173"/>
      <c r="N773" s="174"/>
      <c r="O773" s="174"/>
      <c r="P773" s="174"/>
      <c r="Q773" s="174"/>
      <c r="R773" s="174"/>
      <c r="S773" s="174"/>
      <c r="T773" s="175"/>
      <c r="AT773" s="170" t="s">
        <v>178</v>
      </c>
      <c r="AU773" s="170" t="s">
        <v>176</v>
      </c>
      <c r="AV773" s="14" t="s">
        <v>86</v>
      </c>
      <c r="AW773" s="14" t="s">
        <v>33</v>
      </c>
      <c r="AX773" s="14" t="s">
        <v>78</v>
      </c>
      <c r="AY773" s="170" t="s">
        <v>169</v>
      </c>
    </row>
    <row r="774" spans="2:51" s="13" customFormat="1">
      <c r="B774" s="160"/>
      <c r="D774" s="161" t="s">
        <v>178</v>
      </c>
      <c r="E774" s="162" t="s">
        <v>1</v>
      </c>
      <c r="F774" s="163" t="s">
        <v>872</v>
      </c>
      <c r="H774" s="164">
        <v>11.736000000000001</v>
      </c>
      <c r="I774" s="165"/>
      <c r="L774" s="160"/>
      <c r="M774" s="166"/>
      <c r="N774" s="167"/>
      <c r="O774" s="167"/>
      <c r="P774" s="167"/>
      <c r="Q774" s="167"/>
      <c r="R774" s="167"/>
      <c r="S774" s="167"/>
      <c r="T774" s="168"/>
      <c r="AT774" s="162" t="s">
        <v>178</v>
      </c>
      <c r="AU774" s="162" t="s">
        <v>176</v>
      </c>
      <c r="AV774" s="13" t="s">
        <v>176</v>
      </c>
      <c r="AW774" s="13" t="s">
        <v>33</v>
      </c>
      <c r="AX774" s="13" t="s">
        <v>78</v>
      </c>
      <c r="AY774" s="162" t="s">
        <v>169</v>
      </c>
    </row>
    <row r="775" spans="2:51" s="14" customFormat="1">
      <c r="B775" s="169"/>
      <c r="D775" s="161" t="s">
        <v>178</v>
      </c>
      <c r="E775" s="170" t="s">
        <v>1</v>
      </c>
      <c r="F775" s="171" t="s">
        <v>843</v>
      </c>
      <c r="H775" s="170" t="s">
        <v>1</v>
      </c>
      <c r="I775" s="172"/>
      <c r="L775" s="169"/>
      <c r="M775" s="173"/>
      <c r="N775" s="174"/>
      <c r="O775" s="174"/>
      <c r="P775" s="174"/>
      <c r="Q775" s="174"/>
      <c r="R775" s="174"/>
      <c r="S775" s="174"/>
      <c r="T775" s="175"/>
      <c r="AT775" s="170" t="s">
        <v>178</v>
      </c>
      <c r="AU775" s="170" t="s">
        <v>176</v>
      </c>
      <c r="AV775" s="14" t="s">
        <v>86</v>
      </c>
      <c r="AW775" s="14" t="s">
        <v>33</v>
      </c>
      <c r="AX775" s="14" t="s">
        <v>78</v>
      </c>
      <c r="AY775" s="170" t="s">
        <v>169</v>
      </c>
    </row>
    <row r="776" spans="2:51" s="13" customFormat="1">
      <c r="B776" s="160"/>
      <c r="D776" s="161" t="s">
        <v>178</v>
      </c>
      <c r="E776" s="162" t="s">
        <v>1</v>
      </c>
      <c r="F776" s="163" t="s">
        <v>873</v>
      </c>
      <c r="H776" s="164">
        <v>7.8890000000000002</v>
      </c>
      <c r="I776" s="165"/>
      <c r="L776" s="160"/>
      <c r="M776" s="166"/>
      <c r="N776" s="167"/>
      <c r="O776" s="167"/>
      <c r="P776" s="167"/>
      <c r="Q776" s="167"/>
      <c r="R776" s="167"/>
      <c r="S776" s="167"/>
      <c r="T776" s="168"/>
      <c r="AT776" s="162" t="s">
        <v>178</v>
      </c>
      <c r="AU776" s="162" t="s">
        <v>176</v>
      </c>
      <c r="AV776" s="13" t="s">
        <v>176</v>
      </c>
      <c r="AW776" s="13" t="s">
        <v>33</v>
      </c>
      <c r="AX776" s="13" t="s">
        <v>78</v>
      </c>
      <c r="AY776" s="162" t="s">
        <v>169</v>
      </c>
    </row>
    <row r="777" spans="2:51" s="14" customFormat="1">
      <c r="B777" s="169"/>
      <c r="D777" s="161" t="s">
        <v>178</v>
      </c>
      <c r="E777" s="170" t="s">
        <v>1</v>
      </c>
      <c r="F777" s="171" t="s">
        <v>846</v>
      </c>
      <c r="H777" s="170" t="s">
        <v>1</v>
      </c>
      <c r="I777" s="172"/>
      <c r="L777" s="169"/>
      <c r="M777" s="173"/>
      <c r="N777" s="174"/>
      <c r="O777" s="174"/>
      <c r="P777" s="174"/>
      <c r="Q777" s="174"/>
      <c r="R777" s="174"/>
      <c r="S777" s="174"/>
      <c r="T777" s="175"/>
      <c r="AT777" s="170" t="s">
        <v>178</v>
      </c>
      <c r="AU777" s="170" t="s">
        <v>176</v>
      </c>
      <c r="AV777" s="14" t="s">
        <v>86</v>
      </c>
      <c r="AW777" s="14" t="s">
        <v>33</v>
      </c>
      <c r="AX777" s="14" t="s">
        <v>78</v>
      </c>
      <c r="AY777" s="170" t="s">
        <v>169</v>
      </c>
    </row>
    <row r="778" spans="2:51" s="13" customFormat="1">
      <c r="B778" s="160"/>
      <c r="D778" s="161" t="s">
        <v>178</v>
      </c>
      <c r="E778" s="162" t="s">
        <v>1</v>
      </c>
      <c r="F778" s="163" t="s">
        <v>874</v>
      </c>
      <c r="H778" s="164">
        <v>5.9039999999999999</v>
      </c>
      <c r="I778" s="165"/>
      <c r="L778" s="160"/>
      <c r="M778" s="166"/>
      <c r="N778" s="167"/>
      <c r="O778" s="167"/>
      <c r="P778" s="167"/>
      <c r="Q778" s="167"/>
      <c r="R778" s="167"/>
      <c r="S778" s="167"/>
      <c r="T778" s="168"/>
      <c r="AT778" s="162" t="s">
        <v>178</v>
      </c>
      <c r="AU778" s="162" t="s">
        <v>176</v>
      </c>
      <c r="AV778" s="13" t="s">
        <v>176</v>
      </c>
      <c r="AW778" s="13" t="s">
        <v>33</v>
      </c>
      <c r="AX778" s="13" t="s">
        <v>78</v>
      </c>
      <c r="AY778" s="162" t="s">
        <v>169</v>
      </c>
    </row>
    <row r="779" spans="2:51" s="14" customFormat="1">
      <c r="B779" s="169"/>
      <c r="D779" s="161" t="s">
        <v>178</v>
      </c>
      <c r="E779" s="170" t="s">
        <v>1</v>
      </c>
      <c r="F779" s="171" t="s">
        <v>848</v>
      </c>
      <c r="H779" s="170" t="s">
        <v>1</v>
      </c>
      <c r="I779" s="172"/>
      <c r="L779" s="169"/>
      <c r="M779" s="173"/>
      <c r="N779" s="174"/>
      <c r="O779" s="174"/>
      <c r="P779" s="174"/>
      <c r="Q779" s="174"/>
      <c r="R779" s="174"/>
      <c r="S779" s="174"/>
      <c r="T779" s="175"/>
      <c r="AT779" s="170" t="s">
        <v>178</v>
      </c>
      <c r="AU779" s="170" t="s">
        <v>176</v>
      </c>
      <c r="AV779" s="14" t="s">
        <v>86</v>
      </c>
      <c r="AW779" s="14" t="s">
        <v>33</v>
      </c>
      <c r="AX779" s="14" t="s">
        <v>78</v>
      </c>
      <c r="AY779" s="170" t="s">
        <v>169</v>
      </c>
    </row>
    <row r="780" spans="2:51" s="13" customFormat="1">
      <c r="B780" s="160"/>
      <c r="D780" s="161" t="s">
        <v>178</v>
      </c>
      <c r="E780" s="162" t="s">
        <v>1</v>
      </c>
      <c r="F780" s="163" t="s">
        <v>875</v>
      </c>
      <c r="H780" s="164">
        <v>4.6980000000000004</v>
      </c>
      <c r="I780" s="165"/>
      <c r="L780" s="160"/>
      <c r="M780" s="166"/>
      <c r="N780" s="167"/>
      <c r="O780" s="167"/>
      <c r="P780" s="167"/>
      <c r="Q780" s="167"/>
      <c r="R780" s="167"/>
      <c r="S780" s="167"/>
      <c r="T780" s="168"/>
      <c r="AT780" s="162" t="s">
        <v>178</v>
      </c>
      <c r="AU780" s="162" t="s">
        <v>176</v>
      </c>
      <c r="AV780" s="13" t="s">
        <v>176</v>
      </c>
      <c r="AW780" s="13" t="s">
        <v>33</v>
      </c>
      <c r="AX780" s="13" t="s">
        <v>78</v>
      </c>
      <c r="AY780" s="162" t="s">
        <v>169</v>
      </c>
    </row>
    <row r="781" spans="2:51" s="16" customFormat="1">
      <c r="B781" s="184"/>
      <c r="D781" s="161" t="s">
        <v>178</v>
      </c>
      <c r="E781" s="185" t="s">
        <v>1</v>
      </c>
      <c r="F781" s="186" t="s">
        <v>201</v>
      </c>
      <c r="H781" s="187">
        <v>50.183</v>
      </c>
      <c r="I781" s="188"/>
      <c r="L781" s="184"/>
      <c r="M781" s="189"/>
      <c r="N781" s="190"/>
      <c r="O781" s="190"/>
      <c r="P781" s="190"/>
      <c r="Q781" s="190"/>
      <c r="R781" s="190"/>
      <c r="S781" s="190"/>
      <c r="T781" s="191"/>
      <c r="AT781" s="185" t="s">
        <v>178</v>
      </c>
      <c r="AU781" s="185" t="s">
        <v>176</v>
      </c>
      <c r="AV781" s="16" t="s">
        <v>187</v>
      </c>
      <c r="AW781" s="16" t="s">
        <v>33</v>
      </c>
      <c r="AX781" s="16" t="s">
        <v>78</v>
      </c>
      <c r="AY781" s="185" t="s">
        <v>169</v>
      </c>
    </row>
    <row r="782" spans="2:51" s="14" customFormat="1">
      <c r="B782" s="169"/>
      <c r="D782" s="161" t="s">
        <v>178</v>
      </c>
      <c r="E782" s="170" t="s">
        <v>1</v>
      </c>
      <c r="F782" s="171" t="s">
        <v>850</v>
      </c>
      <c r="H782" s="170" t="s">
        <v>1</v>
      </c>
      <c r="I782" s="172"/>
      <c r="L782" s="169"/>
      <c r="M782" s="173"/>
      <c r="N782" s="174"/>
      <c r="O782" s="174"/>
      <c r="P782" s="174"/>
      <c r="Q782" s="174"/>
      <c r="R782" s="174"/>
      <c r="S782" s="174"/>
      <c r="T782" s="175"/>
      <c r="AT782" s="170" t="s">
        <v>178</v>
      </c>
      <c r="AU782" s="170" t="s">
        <v>176</v>
      </c>
      <c r="AV782" s="14" t="s">
        <v>86</v>
      </c>
      <c r="AW782" s="14" t="s">
        <v>33</v>
      </c>
      <c r="AX782" s="14" t="s">
        <v>78</v>
      </c>
      <c r="AY782" s="170" t="s">
        <v>169</v>
      </c>
    </row>
    <row r="783" spans="2:51" s="14" customFormat="1">
      <c r="B783" s="169"/>
      <c r="D783" s="161" t="s">
        <v>178</v>
      </c>
      <c r="E783" s="170" t="s">
        <v>1</v>
      </c>
      <c r="F783" s="171" t="s">
        <v>851</v>
      </c>
      <c r="H783" s="170" t="s">
        <v>1</v>
      </c>
      <c r="I783" s="172"/>
      <c r="L783" s="169"/>
      <c r="M783" s="173"/>
      <c r="N783" s="174"/>
      <c r="O783" s="174"/>
      <c r="P783" s="174"/>
      <c r="Q783" s="174"/>
      <c r="R783" s="174"/>
      <c r="S783" s="174"/>
      <c r="T783" s="175"/>
      <c r="AT783" s="170" t="s">
        <v>178</v>
      </c>
      <c r="AU783" s="170" t="s">
        <v>176</v>
      </c>
      <c r="AV783" s="14" t="s">
        <v>86</v>
      </c>
      <c r="AW783" s="14" t="s">
        <v>33</v>
      </c>
      <c r="AX783" s="14" t="s">
        <v>78</v>
      </c>
      <c r="AY783" s="170" t="s">
        <v>169</v>
      </c>
    </row>
    <row r="784" spans="2:51" s="13" customFormat="1">
      <c r="B784" s="160"/>
      <c r="D784" s="161" t="s">
        <v>178</v>
      </c>
      <c r="E784" s="162" t="s">
        <v>1</v>
      </c>
      <c r="F784" s="163" t="s">
        <v>876</v>
      </c>
      <c r="H784" s="164">
        <v>10.436999999999999</v>
      </c>
      <c r="I784" s="165"/>
      <c r="L784" s="160"/>
      <c r="M784" s="166"/>
      <c r="N784" s="167"/>
      <c r="O784" s="167"/>
      <c r="P784" s="167"/>
      <c r="Q784" s="167"/>
      <c r="R784" s="167"/>
      <c r="S784" s="167"/>
      <c r="T784" s="168"/>
      <c r="AT784" s="162" t="s">
        <v>178</v>
      </c>
      <c r="AU784" s="162" t="s">
        <v>176</v>
      </c>
      <c r="AV784" s="13" t="s">
        <v>176</v>
      </c>
      <c r="AW784" s="13" t="s">
        <v>33</v>
      </c>
      <c r="AX784" s="13" t="s">
        <v>78</v>
      </c>
      <c r="AY784" s="162" t="s">
        <v>169</v>
      </c>
    </row>
    <row r="785" spans="1:65" s="14" customFormat="1">
      <c r="B785" s="169"/>
      <c r="D785" s="161" t="s">
        <v>178</v>
      </c>
      <c r="E785" s="170" t="s">
        <v>1</v>
      </c>
      <c r="F785" s="171" t="s">
        <v>854</v>
      </c>
      <c r="H785" s="170" t="s">
        <v>1</v>
      </c>
      <c r="I785" s="172"/>
      <c r="L785" s="169"/>
      <c r="M785" s="173"/>
      <c r="N785" s="174"/>
      <c r="O785" s="174"/>
      <c r="P785" s="174"/>
      <c r="Q785" s="174"/>
      <c r="R785" s="174"/>
      <c r="S785" s="174"/>
      <c r="T785" s="175"/>
      <c r="AT785" s="170" t="s">
        <v>178</v>
      </c>
      <c r="AU785" s="170" t="s">
        <v>176</v>
      </c>
      <c r="AV785" s="14" t="s">
        <v>86</v>
      </c>
      <c r="AW785" s="14" t="s">
        <v>33</v>
      </c>
      <c r="AX785" s="14" t="s">
        <v>78</v>
      </c>
      <c r="AY785" s="170" t="s">
        <v>169</v>
      </c>
    </row>
    <row r="786" spans="1:65" s="13" customFormat="1">
      <c r="B786" s="160"/>
      <c r="D786" s="161" t="s">
        <v>178</v>
      </c>
      <c r="E786" s="162" t="s">
        <v>1</v>
      </c>
      <c r="F786" s="163" t="s">
        <v>877</v>
      </c>
      <c r="H786" s="164">
        <v>9.1140000000000008</v>
      </c>
      <c r="I786" s="165"/>
      <c r="L786" s="160"/>
      <c r="M786" s="166"/>
      <c r="N786" s="167"/>
      <c r="O786" s="167"/>
      <c r="P786" s="167"/>
      <c r="Q786" s="167"/>
      <c r="R786" s="167"/>
      <c r="S786" s="167"/>
      <c r="T786" s="168"/>
      <c r="AT786" s="162" t="s">
        <v>178</v>
      </c>
      <c r="AU786" s="162" t="s">
        <v>176</v>
      </c>
      <c r="AV786" s="13" t="s">
        <v>176</v>
      </c>
      <c r="AW786" s="13" t="s">
        <v>33</v>
      </c>
      <c r="AX786" s="13" t="s">
        <v>78</v>
      </c>
      <c r="AY786" s="162" t="s">
        <v>169</v>
      </c>
    </row>
    <row r="787" spans="1:65" s="14" customFormat="1">
      <c r="B787" s="169"/>
      <c r="D787" s="161" t="s">
        <v>178</v>
      </c>
      <c r="E787" s="170" t="s">
        <v>1</v>
      </c>
      <c r="F787" s="171" t="s">
        <v>857</v>
      </c>
      <c r="H787" s="170" t="s">
        <v>1</v>
      </c>
      <c r="I787" s="172"/>
      <c r="L787" s="169"/>
      <c r="M787" s="173"/>
      <c r="N787" s="174"/>
      <c r="O787" s="174"/>
      <c r="P787" s="174"/>
      <c r="Q787" s="174"/>
      <c r="R787" s="174"/>
      <c r="S787" s="174"/>
      <c r="T787" s="175"/>
      <c r="AT787" s="170" t="s">
        <v>178</v>
      </c>
      <c r="AU787" s="170" t="s">
        <v>176</v>
      </c>
      <c r="AV787" s="14" t="s">
        <v>86</v>
      </c>
      <c r="AW787" s="14" t="s">
        <v>33</v>
      </c>
      <c r="AX787" s="14" t="s">
        <v>78</v>
      </c>
      <c r="AY787" s="170" t="s">
        <v>169</v>
      </c>
    </row>
    <row r="788" spans="1:65" s="13" customFormat="1">
      <c r="B788" s="160"/>
      <c r="D788" s="161" t="s">
        <v>178</v>
      </c>
      <c r="E788" s="162" t="s">
        <v>1</v>
      </c>
      <c r="F788" s="163" t="s">
        <v>878</v>
      </c>
      <c r="H788" s="164">
        <v>4.9290000000000003</v>
      </c>
      <c r="I788" s="165"/>
      <c r="L788" s="160"/>
      <c r="M788" s="166"/>
      <c r="N788" s="167"/>
      <c r="O788" s="167"/>
      <c r="P788" s="167"/>
      <c r="Q788" s="167"/>
      <c r="R788" s="167"/>
      <c r="S788" s="167"/>
      <c r="T788" s="168"/>
      <c r="AT788" s="162" t="s">
        <v>178</v>
      </c>
      <c r="AU788" s="162" t="s">
        <v>176</v>
      </c>
      <c r="AV788" s="13" t="s">
        <v>176</v>
      </c>
      <c r="AW788" s="13" t="s">
        <v>33</v>
      </c>
      <c r="AX788" s="13" t="s">
        <v>78</v>
      </c>
      <c r="AY788" s="162" t="s">
        <v>169</v>
      </c>
    </row>
    <row r="789" spans="1:65" s="14" customFormat="1">
      <c r="B789" s="169"/>
      <c r="D789" s="161" t="s">
        <v>178</v>
      </c>
      <c r="E789" s="170" t="s">
        <v>1</v>
      </c>
      <c r="F789" s="171" t="s">
        <v>860</v>
      </c>
      <c r="H789" s="170" t="s">
        <v>1</v>
      </c>
      <c r="I789" s="172"/>
      <c r="L789" s="169"/>
      <c r="M789" s="173"/>
      <c r="N789" s="174"/>
      <c r="O789" s="174"/>
      <c r="P789" s="174"/>
      <c r="Q789" s="174"/>
      <c r="R789" s="174"/>
      <c r="S789" s="174"/>
      <c r="T789" s="175"/>
      <c r="AT789" s="170" t="s">
        <v>178</v>
      </c>
      <c r="AU789" s="170" t="s">
        <v>176</v>
      </c>
      <c r="AV789" s="14" t="s">
        <v>86</v>
      </c>
      <c r="AW789" s="14" t="s">
        <v>33</v>
      </c>
      <c r="AX789" s="14" t="s">
        <v>78</v>
      </c>
      <c r="AY789" s="170" t="s">
        <v>169</v>
      </c>
    </row>
    <row r="790" spans="1:65" s="13" customFormat="1">
      <c r="B790" s="160"/>
      <c r="D790" s="161" t="s">
        <v>178</v>
      </c>
      <c r="E790" s="162" t="s">
        <v>1</v>
      </c>
      <c r="F790" s="163" t="s">
        <v>879</v>
      </c>
      <c r="H790" s="164">
        <v>1.776</v>
      </c>
      <c r="I790" s="165"/>
      <c r="L790" s="160"/>
      <c r="M790" s="166"/>
      <c r="N790" s="167"/>
      <c r="O790" s="167"/>
      <c r="P790" s="167"/>
      <c r="Q790" s="167"/>
      <c r="R790" s="167"/>
      <c r="S790" s="167"/>
      <c r="T790" s="168"/>
      <c r="AT790" s="162" t="s">
        <v>178</v>
      </c>
      <c r="AU790" s="162" t="s">
        <v>176</v>
      </c>
      <c r="AV790" s="13" t="s">
        <v>176</v>
      </c>
      <c r="AW790" s="13" t="s">
        <v>33</v>
      </c>
      <c r="AX790" s="13" t="s">
        <v>78</v>
      </c>
      <c r="AY790" s="162" t="s">
        <v>169</v>
      </c>
    </row>
    <row r="791" spans="1:65" s="14" customFormat="1">
      <c r="B791" s="169"/>
      <c r="D791" s="161" t="s">
        <v>178</v>
      </c>
      <c r="E791" s="170" t="s">
        <v>1</v>
      </c>
      <c r="F791" s="171" t="s">
        <v>862</v>
      </c>
      <c r="H791" s="170" t="s">
        <v>1</v>
      </c>
      <c r="I791" s="172"/>
      <c r="L791" s="169"/>
      <c r="M791" s="173"/>
      <c r="N791" s="174"/>
      <c r="O791" s="174"/>
      <c r="P791" s="174"/>
      <c r="Q791" s="174"/>
      <c r="R791" s="174"/>
      <c r="S791" s="174"/>
      <c r="T791" s="175"/>
      <c r="AT791" s="170" t="s">
        <v>178</v>
      </c>
      <c r="AU791" s="170" t="s">
        <v>176</v>
      </c>
      <c r="AV791" s="14" t="s">
        <v>86</v>
      </c>
      <c r="AW791" s="14" t="s">
        <v>33</v>
      </c>
      <c r="AX791" s="14" t="s">
        <v>78</v>
      </c>
      <c r="AY791" s="170" t="s">
        <v>169</v>
      </c>
    </row>
    <row r="792" spans="1:65" s="13" customFormat="1">
      <c r="B792" s="160"/>
      <c r="D792" s="161" t="s">
        <v>178</v>
      </c>
      <c r="E792" s="162" t="s">
        <v>1</v>
      </c>
      <c r="F792" s="163" t="s">
        <v>880</v>
      </c>
      <c r="H792" s="164">
        <v>3.101</v>
      </c>
      <c r="I792" s="165"/>
      <c r="L792" s="160"/>
      <c r="M792" s="166"/>
      <c r="N792" s="167"/>
      <c r="O792" s="167"/>
      <c r="P792" s="167"/>
      <c r="Q792" s="167"/>
      <c r="R792" s="167"/>
      <c r="S792" s="167"/>
      <c r="T792" s="168"/>
      <c r="AT792" s="162" t="s">
        <v>178</v>
      </c>
      <c r="AU792" s="162" t="s">
        <v>176</v>
      </c>
      <c r="AV792" s="13" t="s">
        <v>176</v>
      </c>
      <c r="AW792" s="13" t="s">
        <v>33</v>
      </c>
      <c r="AX792" s="13" t="s">
        <v>78</v>
      </c>
      <c r="AY792" s="162" t="s">
        <v>169</v>
      </c>
    </row>
    <row r="793" spans="1:65" s="16" customFormat="1">
      <c r="B793" s="184"/>
      <c r="D793" s="161" t="s">
        <v>178</v>
      </c>
      <c r="E793" s="185" t="s">
        <v>1</v>
      </c>
      <c r="F793" s="186" t="s">
        <v>201</v>
      </c>
      <c r="H793" s="187">
        <v>29.357000000000003</v>
      </c>
      <c r="I793" s="188"/>
      <c r="L793" s="184"/>
      <c r="M793" s="189"/>
      <c r="N793" s="190"/>
      <c r="O793" s="190"/>
      <c r="P793" s="190"/>
      <c r="Q793" s="190"/>
      <c r="R793" s="190"/>
      <c r="S793" s="190"/>
      <c r="T793" s="191"/>
      <c r="AT793" s="185" t="s">
        <v>178</v>
      </c>
      <c r="AU793" s="185" t="s">
        <v>176</v>
      </c>
      <c r="AV793" s="16" t="s">
        <v>187</v>
      </c>
      <c r="AW793" s="16" t="s">
        <v>33</v>
      </c>
      <c r="AX793" s="16" t="s">
        <v>78</v>
      </c>
      <c r="AY793" s="185" t="s">
        <v>169</v>
      </c>
    </row>
    <row r="794" spans="1:65" s="15" customFormat="1">
      <c r="B794" s="176"/>
      <c r="D794" s="161" t="s">
        <v>178</v>
      </c>
      <c r="E794" s="177" t="s">
        <v>1</v>
      </c>
      <c r="F794" s="178" t="s">
        <v>186</v>
      </c>
      <c r="H794" s="179">
        <v>79.539999999999992</v>
      </c>
      <c r="I794" s="180"/>
      <c r="L794" s="176"/>
      <c r="M794" s="181"/>
      <c r="N794" s="182"/>
      <c r="O794" s="182"/>
      <c r="P794" s="182"/>
      <c r="Q794" s="182"/>
      <c r="R794" s="182"/>
      <c r="S794" s="182"/>
      <c r="T794" s="183"/>
      <c r="AT794" s="177" t="s">
        <v>178</v>
      </c>
      <c r="AU794" s="177" t="s">
        <v>176</v>
      </c>
      <c r="AV794" s="15" t="s">
        <v>175</v>
      </c>
      <c r="AW794" s="15" t="s">
        <v>33</v>
      </c>
      <c r="AX794" s="15" t="s">
        <v>86</v>
      </c>
      <c r="AY794" s="177" t="s">
        <v>169</v>
      </c>
    </row>
    <row r="795" spans="1:65" s="2" customFormat="1" ht="24.15" customHeight="1">
      <c r="A795" s="33"/>
      <c r="B795" s="145"/>
      <c r="C795" s="146" t="s">
        <v>881</v>
      </c>
      <c r="D795" s="146" t="s">
        <v>171</v>
      </c>
      <c r="E795" s="147" t="s">
        <v>882</v>
      </c>
      <c r="F795" s="148" t="s">
        <v>883</v>
      </c>
      <c r="G795" s="149" t="s">
        <v>328</v>
      </c>
      <c r="H795" s="150">
        <v>79.540000000000006</v>
      </c>
      <c r="I795" s="151"/>
      <c r="J795" s="150">
        <f>ROUND(I795*H795,3)</f>
        <v>0</v>
      </c>
      <c r="K795" s="152"/>
      <c r="L795" s="34"/>
      <c r="M795" s="153" t="s">
        <v>1</v>
      </c>
      <c r="N795" s="154" t="s">
        <v>44</v>
      </c>
      <c r="O795" s="59"/>
      <c r="P795" s="155">
        <f>O795*H795</f>
        <v>0</v>
      </c>
      <c r="Q795" s="155">
        <v>0</v>
      </c>
      <c r="R795" s="155">
        <f>Q795*H795</f>
        <v>0</v>
      </c>
      <c r="S795" s="155">
        <v>0</v>
      </c>
      <c r="T795" s="156">
        <f>S795*H795</f>
        <v>0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157" t="s">
        <v>175</v>
      </c>
      <c r="AT795" s="157" t="s">
        <v>171</v>
      </c>
      <c r="AU795" s="157" t="s">
        <v>176</v>
      </c>
      <c r="AY795" s="18" t="s">
        <v>169</v>
      </c>
      <c r="BE795" s="158">
        <f>IF(N795="základná",J795,0)</f>
        <v>0</v>
      </c>
      <c r="BF795" s="158">
        <f>IF(N795="znížená",J795,0)</f>
        <v>0</v>
      </c>
      <c r="BG795" s="158">
        <f>IF(N795="zákl. prenesená",J795,0)</f>
        <v>0</v>
      </c>
      <c r="BH795" s="158">
        <f>IF(N795="zníž. prenesená",J795,0)</f>
        <v>0</v>
      </c>
      <c r="BI795" s="158">
        <f>IF(N795="nulová",J795,0)</f>
        <v>0</v>
      </c>
      <c r="BJ795" s="18" t="s">
        <v>176</v>
      </c>
      <c r="BK795" s="159">
        <f>ROUND(I795*H795,3)</f>
        <v>0</v>
      </c>
      <c r="BL795" s="18" t="s">
        <v>175</v>
      </c>
      <c r="BM795" s="157" t="s">
        <v>884</v>
      </c>
    </row>
    <row r="796" spans="1:65" s="2" customFormat="1" ht="24.15" customHeight="1">
      <c r="A796" s="33"/>
      <c r="B796" s="145"/>
      <c r="C796" s="146" t="s">
        <v>885</v>
      </c>
      <c r="D796" s="146" t="s">
        <v>171</v>
      </c>
      <c r="E796" s="147" t="s">
        <v>886</v>
      </c>
      <c r="F796" s="148" t="s">
        <v>887</v>
      </c>
      <c r="G796" s="149" t="s">
        <v>317</v>
      </c>
      <c r="H796" s="150">
        <v>2.0720000000000001</v>
      </c>
      <c r="I796" s="151"/>
      <c r="J796" s="150">
        <f>ROUND(I796*H796,3)</f>
        <v>0</v>
      </c>
      <c r="K796" s="152"/>
      <c r="L796" s="34"/>
      <c r="M796" s="153" t="s">
        <v>1</v>
      </c>
      <c r="N796" s="154" t="s">
        <v>44</v>
      </c>
      <c r="O796" s="59"/>
      <c r="P796" s="155">
        <f>O796*H796</f>
        <v>0</v>
      </c>
      <c r="Q796" s="155">
        <v>1.0165999999999999</v>
      </c>
      <c r="R796" s="155">
        <f>Q796*H796</f>
        <v>2.1063952000000001</v>
      </c>
      <c r="S796" s="155">
        <v>0</v>
      </c>
      <c r="T796" s="156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57" t="s">
        <v>175</v>
      </c>
      <c r="AT796" s="157" t="s">
        <v>171</v>
      </c>
      <c r="AU796" s="157" t="s">
        <v>176</v>
      </c>
      <c r="AY796" s="18" t="s">
        <v>169</v>
      </c>
      <c r="BE796" s="158">
        <f>IF(N796="základná",J796,0)</f>
        <v>0</v>
      </c>
      <c r="BF796" s="158">
        <f>IF(N796="znížená",J796,0)</f>
        <v>0</v>
      </c>
      <c r="BG796" s="158">
        <f>IF(N796="zákl. prenesená",J796,0)</f>
        <v>0</v>
      </c>
      <c r="BH796" s="158">
        <f>IF(N796="zníž. prenesená",J796,0)</f>
        <v>0</v>
      </c>
      <c r="BI796" s="158">
        <f>IF(N796="nulová",J796,0)</f>
        <v>0</v>
      </c>
      <c r="BJ796" s="18" t="s">
        <v>176</v>
      </c>
      <c r="BK796" s="159">
        <f>ROUND(I796*H796,3)</f>
        <v>0</v>
      </c>
      <c r="BL796" s="18" t="s">
        <v>175</v>
      </c>
      <c r="BM796" s="157" t="s">
        <v>888</v>
      </c>
    </row>
    <row r="797" spans="1:65" s="14" customFormat="1">
      <c r="B797" s="169"/>
      <c r="D797" s="161" t="s">
        <v>178</v>
      </c>
      <c r="E797" s="170" t="s">
        <v>1</v>
      </c>
      <c r="F797" s="171" t="s">
        <v>831</v>
      </c>
      <c r="H797" s="170" t="s">
        <v>1</v>
      </c>
      <c r="I797" s="172"/>
      <c r="L797" s="169"/>
      <c r="M797" s="173"/>
      <c r="N797" s="174"/>
      <c r="O797" s="174"/>
      <c r="P797" s="174"/>
      <c r="Q797" s="174"/>
      <c r="R797" s="174"/>
      <c r="S797" s="174"/>
      <c r="T797" s="175"/>
      <c r="AT797" s="170" t="s">
        <v>178</v>
      </c>
      <c r="AU797" s="170" t="s">
        <v>176</v>
      </c>
      <c r="AV797" s="14" t="s">
        <v>86</v>
      </c>
      <c r="AW797" s="14" t="s">
        <v>33</v>
      </c>
      <c r="AX797" s="14" t="s">
        <v>78</v>
      </c>
      <c r="AY797" s="170" t="s">
        <v>169</v>
      </c>
    </row>
    <row r="798" spans="1:65" s="13" customFormat="1">
      <c r="B798" s="160"/>
      <c r="D798" s="161" t="s">
        <v>178</v>
      </c>
      <c r="E798" s="162" t="s">
        <v>1</v>
      </c>
      <c r="F798" s="163" t="s">
        <v>889</v>
      </c>
      <c r="H798" s="164">
        <v>1.1000000000000001</v>
      </c>
      <c r="I798" s="165"/>
      <c r="L798" s="160"/>
      <c r="M798" s="166"/>
      <c r="N798" s="167"/>
      <c r="O798" s="167"/>
      <c r="P798" s="167"/>
      <c r="Q798" s="167"/>
      <c r="R798" s="167"/>
      <c r="S798" s="167"/>
      <c r="T798" s="168"/>
      <c r="AT798" s="162" t="s">
        <v>178</v>
      </c>
      <c r="AU798" s="162" t="s">
        <v>176</v>
      </c>
      <c r="AV798" s="13" t="s">
        <v>176</v>
      </c>
      <c r="AW798" s="13" t="s">
        <v>33</v>
      </c>
      <c r="AX798" s="13" t="s">
        <v>78</v>
      </c>
      <c r="AY798" s="162" t="s">
        <v>169</v>
      </c>
    </row>
    <row r="799" spans="1:65" s="14" customFormat="1">
      <c r="B799" s="169"/>
      <c r="D799" s="161" t="s">
        <v>178</v>
      </c>
      <c r="E799" s="170" t="s">
        <v>1</v>
      </c>
      <c r="F799" s="171" t="s">
        <v>850</v>
      </c>
      <c r="H799" s="170" t="s">
        <v>1</v>
      </c>
      <c r="I799" s="172"/>
      <c r="L799" s="169"/>
      <c r="M799" s="173"/>
      <c r="N799" s="174"/>
      <c r="O799" s="174"/>
      <c r="P799" s="174"/>
      <c r="Q799" s="174"/>
      <c r="R799" s="174"/>
      <c r="S799" s="174"/>
      <c r="T799" s="175"/>
      <c r="AT799" s="170" t="s">
        <v>178</v>
      </c>
      <c r="AU799" s="170" t="s">
        <v>176</v>
      </c>
      <c r="AV799" s="14" t="s">
        <v>86</v>
      </c>
      <c r="AW799" s="14" t="s">
        <v>33</v>
      </c>
      <c r="AX799" s="14" t="s">
        <v>78</v>
      </c>
      <c r="AY799" s="170" t="s">
        <v>169</v>
      </c>
    </row>
    <row r="800" spans="1:65" s="13" customFormat="1">
      <c r="B800" s="160"/>
      <c r="D800" s="161" t="s">
        <v>178</v>
      </c>
      <c r="E800" s="162" t="s">
        <v>1</v>
      </c>
      <c r="F800" s="163" t="s">
        <v>890</v>
      </c>
      <c r="H800" s="164">
        <v>0.97199999999999998</v>
      </c>
      <c r="I800" s="165"/>
      <c r="L800" s="160"/>
      <c r="M800" s="166"/>
      <c r="N800" s="167"/>
      <c r="O800" s="167"/>
      <c r="P800" s="167"/>
      <c r="Q800" s="167"/>
      <c r="R800" s="167"/>
      <c r="S800" s="167"/>
      <c r="T800" s="168"/>
      <c r="AT800" s="162" t="s">
        <v>178</v>
      </c>
      <c r="AU800" s="162" t="s">
        <v>176</v>
      </c>
      <c r="AV800" s="13" t="s">
        <v>176</v>
      </c>
      <c r="AW800" s="13" t="s">
        <v>33</v>
      </c>
      <c r="AX800" s="13" t="s">
        <v>78</v>
      </c>
      <c r="AY800" s="162" t="s">
        <v>169</v>
      </c>
    </row>
    <row r="801" spans="1:65" s="15" customFormat="1">
      <c r="B801" s="176"/>
      <c r="D801" s="161" t="s">
        <v>178</v>
      </c>
      <c r="E801" s="177" t="s">
        <v>1</v>
      </c>
      <c r="F801" s="178" t="s">
        <v>186</v>
      </c>
      <c r="H801" s="179">
        <v>2.0720000000000001</v>
      </c>
      <c r="I801" s="180"/>
      <c r="L801" s="176"/>
      <c r="M801" s="181"/>
      <c r="N801" s="182"/>
      <c r="O801" s="182"/>
      <c r="P801" s="182"/>
      <c r="Q801" s="182"/>
      <c r="R801" s="182"/>
      <c r="S801" s="182"/>
      <c r="T801" s="183"/>
      <c r="AT801" s="177" t="s">
        <v>178</v>
      </c>
      <c r="AU801" s="177" t="s">
        <v>176</v>
      </c>
      <c r="AV801" s="15" t="s">
        <v>175</v>
      </c>
      <c r="AW801" s="15" t="s">
        <v>33</v>
      </c>
      <c r="AX801" s="15" t="s">
        <v>86</v>
      </c>
      <c r="AY801" s="177" t="s">
        <v>169</v>
      </c>
    </row>
    <row r="802" spans="1:65" s="2" customFormat="1" ht="24.15" customHeight="1">
      <c r="A802" s="33"/>
      <c r="B802" s="145"/>
      <c r="C802" s="146" t="s">
        <v>891</v>
      </c>
      <c r="D802" s="146" t="s">
        <v>171</v>
      </c>
      <c r="E802" s="147" t="s">
        <v>892</v>
      </c>
      <c r="F802" s="148" t="s">
        <v>893</v>
      </c>
      <c r="G802" s="149" t="s">
        <v>181</v>
      </c>
      <c r="H802" s="150">
        <v>3.8759999999999999</v>
      </c>
      <c r="I802" s="151"/>
      <c r="J802" s="150">
        <f>ROUND(I802*H802,3)</f>
        <v>0</v>
      </c>
      <c r="K802" s="152"/>
      <c r="L802" s="34"/>
      <c r="M802" s="153" t="s">
        <v>1</v>
      </c>
      <c r="N802" s="154" t="s">
        <v>44</v>
      </c>
      <c r="O802" s="59"/>
      <c r="P802" s="155">
        <f>O802*H802</f>
        <v>0</v>
      </c>
      <c r="Q802" s="155">
        <v>2.2405599999999999</v>
      </c>
      <c r="R802" s="155">
        <f>Q802*H802</f>
        <v>8.6844105599999999</v>
      </c>
      <c r="S802" s="155">
        <v>0</v>
      </c>
      <c r="T802" s="156">
        <f>S802*H802</f>
        <v>0</v>
      </c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R802" s="157" t="s">
        <v>175</v>
      </c>
      <c r="AT802" s="157" t="s">
        <v>171</v>
      </c>
      <c r="AU802" s="157" t="s">
        <v>176</v>
      </c>
      <c r="AY802" s="18" t="s">
        <v>169</v>
      </c>
      <c r="BE802" s="158">
        <f>IF(N802="základná",J802,0)</f>
        <v>0</v>
      </c>
      <c r="BF802" s="158">
        <f>IF(N802="znížená",J802,0)</f>
        <v>0</v>
      </c>
      <c r="BG802" s="158">
        <f>IF(N802="zákl. prenesená",J802,0)</f>
        <v>0</v>
      </c>
      <c r="BH802" s="158">
        <f>IF(N802="zníž. prenesená",J802,0)</f>
        <v>0</v>
      </c>
      <c r="BI802" s="158">
        <f>IF(N802="nulová",J802,0)</f>
        <v>0</v>
      </c>
      <c r="BJ802" s="18" t="s">
        <v>176</v>
      </c>
      <c r="BK802" s="159">
        <f>ROUND(I802*H802,3)</f>
        <v>0</v>
      </c>
      <c r="BL802" s="18" t="s">
        <v>175</v>
      </c>
      <c r="BM802" s="157" t="s">
        <v>894</v>
      </c>
    </row>
    <row r="803" spans="1:65" s="14" customFormat="1">
      <c r="B803" s="169"/>
      <c r="D803" s="161" t="s">
        <v>178</v>
      </c>
      <c r="E803" s="170" t="s">
        <v>1</v>
      </c>
      <c r="F803" s="171" t="s">
        <v>895</v>
      </c>
      <c r="H803" s="170" t="s">
        <v>1</v>
      </c>
      <c r="I803" s="172"/>
      <c r="L803" s="169"/>
      <c r="M803" s="173"/>
      <c r="N803" s="174"/>
      <c r="O803" s="174"/>
      <c r="P803" s="174"/>
      <c r="Q803" s="174"/>
      <c r="R803" s="174"/>
      <c r="S803" s="174"/>
      <c r="T803" s="175"/>
      <c r="AT803" s="170" t="s">
        <v>178</v>
      </c>
      <c r="AU803" s="170" t="s">
        <v>176</v>
      </c>
      <c r="AV803" s="14" t="s">
        <v>86</v>
      </c>
      <c r="AW803" s="14" t="s">
        <v>33</v>
      </c>
      <c r="AX803" s="14" t="s">
        <v>78</v>
      </c>
      <c r="AY803" s="170" t="s">
        <v>169</v>
      </c>
    </row>
    <row r="804" spans="1:65" s="14" customFormat="1">
      <c r="B804" s="169"/>
      <c r="D804" s="161" t="s">
        <v>178</v>
      </c>
      <c r="E804" s="170" t="s">
        <v>1</v>
      </c>
      <c r="F804" s="171" t="s">
        <v>896</v>
      </c>
      <c r="H804" s="170" t="s">
        <v>1</v>
      </c>
      <c r="I804" s="172"/>
      <c r="L804" s="169"/>
      <c r="M804" s="173"/>
      <c r="N804" s="174"/>
      <c r="O804" s="174"/>
      <c r="P804" s="174"/>
      <c r="Q804" s="174"/>
      <c r="R804" s="174"/>
      <c r="S804" s="174"/>
      <c r="T804" s="175"/>
      <c r="AT804" s="170" t="s">
        <v>178</v>
      </c>
      <c r="AU804" s="170" t="s">
        <v>176</v>
      </c>
      <c r="AV804" s="14" t="s">
        <v>86</v>
      </c>
      <c r="AW804" s="14" t="s">
        <v>33</v>
      </c>
      <c r="AX804" s="14" t="s">
        <v>78</v>
      </c>
      <c r="AY804" s="170" t="s">
        <v>169</v>
      </c>
    </row>
    <row r="805" spans="1:65" s="13" customFormat="1">
      <c r="B805" s="160"/>
      <c r="D805" s="161" t="s">
        <v>178</v>
      </c>
      <c r="E805" s="162" t="s">
        <v>1</v>
      </c>
      <c r="F805" s="163" t="s">
        <v>897</v>
      </c>
      <c r="H805" s="164">
        <v>0.12</v>
      </c>
      <c r="I805" s="165"/>
      <c r="L805" s="160"/>
      <c r="M805" s="166"/>
      <c r="N805" s="167"/>
      <c r="O805" s="167"/>
      <c r="P805" s="167"/>
      <c r="Q805" s="167"/>
      <c r="R805" s="167"/>
      <c r="S805" s="167"/>
      <c r="T805" s="168"/>
      <c r="AT805" s="162" t="s">
        <v>178</v>
      </c>
      <c r="AU805" s="162" t="s">
        <v>176</v>
      </c>
      <c r="AV805" s="13" t="s">
        <v>176</v>
      </c>
      <c r="AW805" s="13" t="s">
        <v>33</v>
      </c>
      <c r="AX805" s="13" t="s">
        <v>78</v>
      </c>
      <c r="AY805" s="162" t="s">
        <v>169</v>
      </c>
    </row>
    <row r="806" spans="1:65" s="13" customFormat="1">
      <c r="B806" s="160"/>
      <c r="D806" s="161" t="s">
        <v>178</v>
      </c>
      <c r="E806" s="162" t="s">
        <v>1</v>
      </c>
      <c r="F806" s="163" t="s">
        <v>898</v>
      </c>
      <c r="H806" s="164">
        <v>0.10299999999999999</v>
      </c>
      <c r="I806" s="165"/>
      <c r="L806" s="160"/>
      <c r="M806" s="166"/>
      <c r="N806" s="167"/>
      <c r="O806" s="167"/>
      <c r="P806" s="167"/>
      <c r="Q806" s="167"/>
      <c r="R806" s="167"/>
      <c r="S806" s="167"/>
      <c r="T806" s="168"/>
      <c r="AT806" s="162" t="s">
        <v>178</v>
      </c>
      <c r="AU806" s="162" t="s">
        <v>176</v>
      </c>
      <c r="AV806" s="13" t="s">
        <v>176</v>
      </c>
      <c r="AW806" s="13" t="s">
        <v>33</v>
      </c>
      <c r="AX806" s="13" t="s">
        <v>78</v>
      </c>
      <c r="AY806" s="162" t="s">
        <v>169</v>
      </c>
    </row>
    <row r="807" spans="1:65" s="13" customFormat="1">
      <c r="B807" s="160"/>
      <c r="D807" s="161" t="s">
        <v>178</v>
      </c>
      <c r="E807" s="162" t="s">
        <v>1</v>
      </c>
      <c r="F807" s="163" t="s">
        <v>899</v>
      </c>
      <c r="H807" s="164">
        <v>0.51900000000000002</v>
      </c>
      <c r="I807" s="165"/>
      <c r="L807" s="160"/>
      <c r="M807" s="166"/>
      <c r="N807" s="167"/>
      <c r="O807" s="167"/>
      <c r="P807" s="167"/>
      <c r="Q807" s="167"/>
      <c r="R807" s="167"/>
      <c r="S807" s="167"/>
      <c r="T807" s="168"/>
      <c r="AT807" s="162" t="s">
        <v>178</v>
      </c>
      <c r="AU807" s="162" t="s">
        <v>176</v>
      </c>
      <c r="AV807" s="13" t="s">
        <v>176</v>
      </c>
      <c r="AW807" s="13" t="s">
        <v>33</v>
      </c>
      <c r="AX807" s="13" t="s">
        <v>78</v>
      </c>
      <c r="AY807" s="162" t="s">
        <v>169</v>
      </c>
    </row>
    <row r="808" spans="1:65" s="14" customFormat="1">
      <c r="B808" s="169"/>
      <c r="D808" s="161" t="s">
        <v>178</v>
      </c>
      <c r="E808" s="170" t="s">
        <v>1</v>
      </c>
      <c r="F808" s="171" t="s">
        <v>900</v>
      </c>
      <c r="H808" s="170" t="s">
        <v>1</v>
      </c>
      <c r="I808" s="172"/>
      <c r="L808" s="169"/>
      <c r="M808" s="173"/>
      <c r="N808" s="174"/>
      <c r="O808" s="174"/>
      <c r="P808" s="174"/>
      <c r="Q808" s="174"/>
      <c r="R808" s="174"/>
      <c r="S808" s="174"/>
      <c r="T808" s="175"/>
      <c r="AT808" s="170" t="s">
        <v>178</v>
      </c>
      <c r="AU808" s="170" t="s">
        <v>176</v>
      </c>
      <c r="AV808" s="14" t="s">
        <v>86</v>
      </c>
      <c r="AW808" s="14" t="s">
        <v>33</v>
      </c>
      <c r="AX808" s="14" t="s">
        <v>78</v>
      </c>
      <c r="AY808" s="170" t="s">
        <v>169</v>
      </c>
    </row>
    <row r="809" spans="1:65" s="13" customFormat="1">
      <c r="B809" s="160"/>
      <c r="D809" s="161" t="s">
        <v>178</v>
      </c>
      <c r="E809" s="162" t="s">
        <v>1</v>
      </c>
      <c r="F809" s="163" t="s">
        <v>901</v>
      </c>
      <c r="H809" s="164">
        <v>0.48</v>
      </c>
      <c r="I809" s="165"/>
      <c r="L809" s="160"/>
      <c r="M809" s="166"/>
      <c r="N809" s="167"/>
      <c r="O809" s="167"/>
      <c r="P809" s="167"/>
      <c r="Q809" s="167"/>
      <c r="R809" s="167"/>
      <c r="S809" s="167"/>
      <c r="T809" s="168"/>
      <c r="AT809" s="162" t="s">
        <v>178</v>
      </c>
      <c r="AU809" s="162" t="s">
        <v>176</v>
      </c>
      <c r="AV809" s="13" t="s">
        <v>176</v>
      </c>
      <c r="AW809" s="13" t="s">
        <v>33</v>
      </c>
      <c r="AX809" s="13" t="s">
        <v>78</v>
      </c>
      <c r="AY809" s="162" t="s">
        <v>169</v>
      </c>
    </row>
    <row r="810" spans="1:65" s="13" customFormat="1">
      <c r="B810" s="160"/>
      <c r="D810" s="161" t="s">
        <v>178</v>
      </c>
      <c r="E810" s="162" t="s">
        <v>1</v>
      </c>
      <c r="F810" s="163" t="s">
        <v>902</v>
      </c>
      <c r="H810" s="164">
        <v>0.27</v>
      </c>
      <c r="I810" s="165"/>
      <c r="L810" s="160"/>
      <c r="M810" s="166"/>
      <c r="N810" s="167"/>
      <c r="O810" s="167"/>
      <c r="P810" s="167"/>
      <c r="Q810" s="167"/>
      <c r="R810" s="167"/>
      <c r="S810" s="167"/>
      <c r="T810" s="168"/>
      <c r="AT810" s="162" t="s">
        <v>178</v>
      </c>
      <c r="AU810" s="162" t="s">
        <v>176</v>
      </c>
      <c r="AV810" s="13" t="s">
        <v>176</v>
      </c>
      <c r="AW810" s="13" t="s">
        <v>33</v>
      </c>
      <c r="AX810" s="13" t="s">
        <v>78</v>
      </c>
      <c r="AY810" s="162" t="s">
        <v>169</v>
      </c>
    </row>
    <row r="811" spans="1:65" s="13" customFormat="1">
      <c r="B811" s="160"/>
      <c r="D811" s="161" t="s">
        <v>178</v>
      </c>
      <c r="E811" s="162" t="s">
        <v>1</v>
      </c>
      <c r="F811" s="163" t="s">
        <v>903</v>
      </c>
      <c r="H811" s="164">
        <v>0.49</v>
      </c>
      <c r="I811" s="165"/>
      <c r="L811" s="160"/>
      <c r="M811" s="166"/>
      <c r="N811" s="167"/>
      <c r="O811" s="167"/>
      <c r="P811" s="167"/>
      <c r="Q811" s="167"/>
      <c r="R811" s="167"/>
      <c r="S811" s="167"/>
      <c r="T811" s="168"/>
      <c r="AT811" s="162" t="s">
        <v>178</v>
      </c>
      <c r="AU811" s="162" t="s">
        <v>176</v>
      </c>
      <c r="AV811" s="13" t="s">
        <v>176</v>
      </c>
      <c r="AW811" s="13" t="s">
        <v>33</v>
      </c>
      <c r="AX811" s="13" t="s">
        <v>78</v>
      </c>
      <c r="AY811" s="162" t="s">
        <v>169</v>
      </c>
    </row>
    <row r="812" spans="1:65" s="14" customFormat="1">
      <c r="B812" s="169"/>
      <c r="D812" s="161" t="s">
        <v>178</v>
      </c>
      <c r="E812" s="170" t="s">
        <v>1</v>
      </c>
      <c r="F812" s="171" t="s">
        <v>904</v>
      </c>
      <c r="H812" s="170" t="s">
        <v>1</v>
      </c>
      <c r="I812" s="172"/>
      <c r="L812" s="169"/>
      <c r="M812" s="173"/>
      <c r="N812" s="174"/>
      <c r="O812" s="174"/>
      <c r="P812" s="174"/>
      <c r="Q812" s="174"/>
      <c r="R812" s="174"/>
      <c r="S812" s="174"/>
      <c r="T812" s="175"/>
      <c r="AT812" s="170" t="s">
        <v>178</v>
      </c>
      <c r="AU812" s="170" t="s">
        <v>176</v>
      </c>
      <c r="AV812" s="14" t="s">
        <v>86</v>
      </c>
      <c r="AW812" s="14" t="s">
        <v>33</v>
      </c>
      <c r="AX812" s="14" t="s">
        <v>78</v>
      </c>
      <c r="AY812" s="170" t="s">
        <v>169</v>
      </c>
    </row>
    <row r="813" spans="1:65" s="13" customFormat="1">
      <c r="B813" s="160"/>
      <c r="D813" s="161" t="s">
        <v>178</v>
      </c>
      <c r="E813" s="162" t="s">
        <v>1</v>
      </c>
      <c r="F813" s="163" t="s">
        <v>905</v>
      </c>
      <c r="H813" s="164">
        <v>0.372</v>
      </c>
      <c r="I813" s="165"/>
      <c r="L813" s="160"/>
      <c r="M813" s="166"/>
      <c r="N813" s="167"/>
      <c r="O813" s="167"/>
      <c r="P813" s="167"/>
      <c r="Q813" s="167"/>
      <c r="R813" s="167"/>
      <c r="S813" s="167"/>
      <c r="T813" s="168"/>
      <c r="AT813" s="162" t="s">
        <v>178</v>
      </c>
      <c r="AU813" s="162" t="s">
        <v>176</v>
      </c>
      <c r="AV813" s="13" t="s">
        <v>176</v>
      </c>
      <c r="AW813" s="13" t="s">
        <v>33</v>
      </c>
      <c r="AX813" s="13" t="s">
        <v>78</v>
      </c>
      <c r="AY813" s="162" t="s">
        <v>169</v>
      </c>
    </row>
    <row r="814" spans="1:65" s="14" customFormat="1">
      <c r="B814" s="169"/>
      <c r="D814" s="161" t="s">
        <v>178</v>
      </c>
      <c r="E814" s="170" t="s">
        <v>1</v>
      </c>
      <c r="F814" s="171" t="s">
        <v>906</v>
      </c>
      <c r="H814" s="170" t="s">
        <v>1</v>
      </c>
      <c r="I814" s="172"/>
      <c r="L814" s="169"/>
      <c r="M814" s="173"/>
      <c r="N814" s="174"/>
      <c r="O814" s="174"/>
      <c r="P814" s="174"/>
      <c r="Q814" s="174"/>
      <c r="R814" s="174"/>
      <c r="S814" s="174"/>
      <c r="T814" s="175"/>
      <c r="AT814" s="170" t="s">
        <v>178</v>
      </c>
      <c r="AU814" s="170" t="s">
        <v>176</v>
      </c>
      <c r="AV814" s="14" t="s">
        <v>86</v>
      </c>
      <c r="AW814" s="14" t="s">
        <v>33</v>
      </c>
      <c r="AX814" s="14" t="s">
        <v>78</v>
      </c>
      <c r="AY814" s="170" t="s">
        <v>169</v>
      </c>
    </row>
    <row r="815" spans="1:65" s="13" customFormat="1">
      <c r="B815" s="160"/>
      <c r="D815" s="161" t="s">
        <v>178</v>
      </c>
      <c r="E815" s="162" t="s">
        <v>1</v>
      </c>
      <c r="F815" s="163" t="s">
        <v>907</v>
      </c>
      <c r="H815" s="164">
        <v>0.378</v>
      </c>
      <c r="I815" s="165"/>
      <c r="L815" s="160"/>
      <c r="M815" s="166"/>
      <c r="N815" s="167"/>
      <c r="O815" s="167"/>
      <c r="P815" s="167"/>
      <c r="Q815" s="167"/>
      <c r="R815" s="167"/>
      <c r="S815" s="167"/>
      <c r="T815" s="168"/>
      <c r="AT815" s="162" t="s">
        <v>178</v>
      </c>
      <c r="AU815" s="162" t="s">
        <v>176</v>
      </c>
      <c r="AV815" s="13" t="s">
        <v>176</v>
      </c>
      <c r="AW815" s="13" t="s">
        <v>33</v>
      </c>
      <c r="AX815" s="13" t="s">
        <v>78</v>
      </c>
      <c r="AY815" s="162" t="s">
        <v>169</v>
      </c>
    </row>
    <row r="816" spans="1:65" s="14" customFormat="1">
      <c r="B816" s="169"/>
      <c r="D816" s="161" t="s">
        <v>178</v>
      </c>
      <c r="E816" s="170" t="s">
        <v>1</v>
      </c>
      <c r="F816" s="171" t="s">
        <v>908</v>
      </c>
      <c r="H816" s="170" t="s">
        <v>1</v>
      </c>
      <c r="I816" s="172"/>
      <c r="L816" s="169"/>
      <c r="M816" s="173"/>
      <c r="N816" s="174"/>
      <c r="O816" s="174"/>
      <c r="P816" s="174"/>
      <c r="Q816" s="174"/>
      <c r="R816" s="174"/>
      <c r="S816" s="174"/>
      <c r="T816" s="175"/>
      <c r="AT816" s="170" t="s">
        <v>178</v>
      </c>
      <c r="AU816" s="170" t="s">
        <v>176</v>
      </c>
      <c r="AV816" s="14" t="s">
        <v>86</v>
      </c>
      <c r="AW816" s="14" t="s">
        <v>33</v>
      </c>
      <c r="AX816" s="14" t="s">
        <v>78</v>
      </c>
      <c r="AY816" s="170" t="s">
        <v>169</v>
      </c>
    </row>
    <row r="817" spans="1:65" s="13" customFormat="1">
      <c r="B817" s="160"/>
      <c r="D817" s="161" t="s">
        <v>178</v>
      </c>
      <c r="E817" s="162" t="s">
        <v>1</v>
      </c>
      <c r="F817" s="163" t="s">
        <v>909</v>
      </c>
      <c r="H817" s="164">
        <v>1.1439999999999999</v>
      </c>
      <c r="I817" s="165"/>
      <c r="L817" s="160"/>
      <c r="M817" s="166"/>
      <c r="N817" s="167"/>
      <c r="O817" s="167"/>
      <c r="P817" s="167"/>
      <c r="Q817" s="167"/>
      <c r="R817" s="167"/>
      <c r="S817" s="167"/>
      <c r="T817" s="168"/>
      <c r="AT817" s="162" t="s">
        <v>178</v>
      </c>
      <c r="AU817" s="162" t="s">
        <v>176</v>
      </c>
      <c r="AV817" s="13" t="s">
        <v>176</v>
      </c>
      <c r="AW817" s="13" t="s">
        <v>33</v>
      </c>
      <c r="AX817" s="13" t="s">
        <v>78</v>
      </c>
      <c r="AY817" s="162" t="s">
        <v>169</v>
      </c>
    </row>
    <row r="818" spans="1:65" s="15" customFormat="1">
      <c r="B818" s="176"/>
      <c r="D818" s="161" t="s">
        <v>178</v>
      </c>
      <c r="E818" s="177" t="s">
        <v>1</v>
      </c>
      <c r="F818" s="178" t="s">
        <v>186</v>
      </c>
      <c r="H818" s="179">
        <v>3.8760000000000003</v>
      </c>
      <c r="I818" s="180"/>
      <c r="L818" s="176"/>
      <c r="M818" s="181"/>
      <c r="N818" s="182"/>
      <c r="O818" s="182"/>
      <c r="P818" s="182"/>
      <c r="Q818" s="182"/>
      <c r="R818" s="182"/>
      <c r="S818" s="182"/>
      <c r="T818" s="183"/>
      <c r="AT818" s="177" t="s">
        <v>178</v>
      </c>
      <c r="AU818" s="177" t="s">
        <v>176</v>
      </c>
      <c r="AV818" s="15" t="s">
        <v>175</v>
      </c>
      <c r="AW818" s="15" t="s">
        <v>33</v>
      </c>
      <c r="AX818" s="15" t="s">
        <v>86</v>
      </c>
      <c r="AY818" s="177" t="s">
        <v>169</v>
      </c>
    </row>
    <row r="819" spans="1:65" s="2" customFormat="1" ht="24.15" customHeight="1">
      <c r="A819" s="33"/>
      <c r="B819" s="145"/>
      <c r="C819" s="146" t="s">
        <v>910</v>
      </c>
      <c r="D819" s="146" t="s">
        <v>171</v>
      </c>
      <c r="E819" s="147" t="s">
        <v>911</v>
      </c>
      <c r="F819" s="148" t="s">
        <v>912</v>
      </c>
      <c r="G819" s="149" t="s">
        <v>317</v>
      </c>
      <c r="H819" s="150">
        <v>0.34499999999999997</v>
      </c>
      <c r="I819" s="151"/>
      <c r="J819" s="150">
        <f>ROUND(I819*H819,3)</f>
        <v>0</v>
      </c>
      <c r="K819" s="152"/>
      <c r="L819" s="34"/>
      <c r="M819" s="153" t="s">
        <v>1</v>
      </c>
      <c r="N819" s="154" t="s">
        <v>44</v>
      </c>
      <c r="O819" s="59"/>
      <c r="P819" s="155">
        <f>O819*H819</f>
        <v>0</v>
      </c>
      <c r="Q819" s="155">
        <v>1.0165500000000001</v>
      </c>
      <c r="R819" s="155">
        <f>Q819*H819</f>
        <v>0.35070974999999999</v>
      </c>
      <c r="S819" s="155">
        <v>0</v>
      </c>
      <c r="T819" s="156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57" t="s">
        <v>175</v>
      </c>
      <c r="AT819" s="157" t="s">
        <v>171</v>
      </c>
      <c r="AU819" s="157" t="s">
        <v>176</v>
      </c>
      <c r="AY819" s="18" t="s">
        <v>169</v>
      </c>
      <c r="BE819" s="158">
        <f>IF(N819="základná",J819,0)</f>
        <v>0</v>
      </c>
      <c r="BF819" s="158">
        <f>IF(N819="znížená",J819,0)</f>
        <v>0</v>
      </c>
      <c r="BG819" s="158">
        <f>IF(N819="zákl. prenesená",J819,0)</f>
        <v>0</v>
      </c>
      <c r="BH819" s="158">
        <f>IF(N819="zníž. prenesená",J819,0)</f>
        <v>0</v>
      </c>
      <c r="BI819" s="158">
        <f>IF(N819="nulová",J819,0)</f>
        <v>0</v>
      </c>
      <c r="BJ819" s="18" t="s">
        <v>176</v>
      </c>
      <c r="BK819" s="159">
        <f>ROUND(I819*H819,3)</f>
        <v>0</v>
      </c>
      <c r="BL819" s="18" t="s">
        <v>175</v>
      </c>
      <c r="BM819" s="157" t="s">
        <v>913</v>
      </c>
    </row>
    <row r="820" spans="1:65" s="13" customFormat="1">
      <c r="B820" s="160"/>
      <c r="D820" s="161" t="s">
        <v>178</v>
      </c>
      <c r="E820" s="162" t="s">
        <v>1</v>
      </c>
      <c r="F820" s="163" t="s">
        <v>914</v>
      </c>
      <c r="H820" s="164">
        <v>0.34499999999999997</v>
      </c>
      <c r="I820" s="165"/>
      <c r="L820" s="160"/>
      <c r="M820" s="166"/>
      <c r="N820" s="167"/>
      <c r="O820" s="167"/>
      <c r="P820" s="167"/>
      <c r="Q820" s="167"/>
      <c r="R820" s="167"/>
      <c r="S820" s="167"/>
      <c r="T820" s="168"/>
      <c r="AT820" s="162" t="s">
        <v>178</v>
      </c>
      <c r="AU820" s="162" t="s">
        <v>176</v>
      </c>
      <c r="AV820" s="13" t="s">
        <v>176</v>
      </c>
      <c r="AW820" s="13" t="s">
        <v>33</v>
      </c>
      <c r="AX820" s="13" t="s">
        <v>86</v>
      </c>
      <c r="AY820" s="162" t="s">
        <v>169</v>
      </c>
    </row>
    <row r="821" spans="1:65" s="2" customFormat="1" ht="24.15" customHeight="1">
      <c r="A821" s="33"/>
      <c r="B821" s="145"/>
      <c r="C821" s="146" t="s">
        <v>915</v>
      </c>
      <c r="D821" s="146" t="s">
        <v>171</v>
      </c>
      <c r="E821" s="147" t="s">
        <v>916</v>
      </c>
      <c r="F821" s="148" t="s">
        <v>917</v>
      </c>
      <c r="G821" s="149" t="s">
        <v>328</v>
      </c>
      <c r="H821" s="150">
        <v>24.853999999999999</v>
      </c>
      <c r="I821" s="151"/>
      <c r="J821" s="150">
        <f>ROUND(I821*H821,3)</f>
        <v>0</v>
      </c>
      <c r="K821" s="152"/>
      <c r="L821" s="34"/>
      <c r="M821" s="153" t="s">
        <v>1</v>
      </c>
      <c r="N821" s="154" t="s">
        <v>44</v>
      </c>
      <c r="O821" s="59"/>
      <c r="P821" s="155">
        <f>O821*H821</f>
        <v>0</v>
      </c>
      <c r="Q821" s="155">
        <v>8.4600000000000005E-3</v>
      </c>
      <c r="R821" s="155">
        <f>Q821*H821</f>
        <v>0.21026484000000001</v>
      </c>
      <c r="S821" s="155">
        <v>0</v>
      </c>
      <c r="T821" s="156">
        <f>S821*H821</f>
        <v>0</v>
      </c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R821" s="157" t="s">
        <v>175</v>
      </c>
      <c r="AT821" s="157" t="s">
        <v>171</v>
      </c>
      <c r="AU821" s="157" t="s">
        <v>176</v>
      </c>
      <c r="AY821" s="18" t="s">
        <v>169</v>
      </c>
      <c r="BE821" s="158">
        <f>IF(N821="základná",J821,0)</f>
        <v>0</v>
      </c>
      <c r="BF821" s="158">
        <f>IF(N821="znížená",J821,0)</f>
        <v>0</v>
      </c>
      <c r="BG821" s="158">
        <f>IF(N821="zákl. prenesená",J821,0)</f>
        <v>0</v>
      </c>
      <c r="BH821" s="158">
        <f>IF(N821="zníž. prenesená",J821,0)</f>
        <v>0</v>
      </c>
      <c r="BI821" s="158">
        <f>IF(N821="nulová",J821,0)</f>
        <v>0</v>
      </c>
      <c r="BJ821" s="18" t="s">
        <v>176</v>
      </c>
      <c r="BK821" s="159">
        <f>ROUND(I821*H821,3)</f>
        <v>0</v>
      </c>
      <c r="BL821" s="18" t="s">
        <v>175</v>
      </c>
      <c r="BM821" s="157" t="s">
        <v>918</v>
      </c>
    </row>
    <row r="822" spans="1:65" s="14" customFormat="1">
      <c r="B822" s="169"/>
      <c r="D822" s="161" t="s">
        <v>178</v>
      </c>
      <c r="E822" s="170" t="s">
        <v>1</v>
      </c>
      <c r="F822" s="171" t="s">
        <v>896</v>
      </c>
      <c r="H822" s="170" t="s">
        <v>1</v>
      </c>
      <c r="I822" s="172"/>
      <c r="L822" s="169"/>
      <c r="M822" s="173"/>
      <c r="N822" s="174"/>
      <c r="O822" s="174"/>
      <c r="P822" s="174"/>
      <c r="Q822" s="174"/>
      <c r="R822" s="174"/>
      <c r="S822" s="174"/>
      <c r="T822" s="175"/>
      <c r="AT822" s="170" t="s">
        <v>178</v>
      </c>
      <c r="AU822" s="170" t="s">
        <v>176</v>
      </c>
      <c r="AV822" s="14" t="s">
        <v>86</v>
      </c>
      <c r="AW822" s="14" t="s">
        <v>33</v>
      </c>
      <c r="AX822" s="14" t="s">
        <v>78</v>
      </c>
      <c r="AY822" s="170" t="s">
        <v>169</v>
      </c>
    </row>
    <row r="823" spans="1:65" s="13" customFormat="1">
      <c r="B823" s="160"/>
      <c r="D823" s="161" t="s">
        <v>178</v>
      </c>
      <c r="E823" s="162" t="s">
        <v>1</v>
      </c>
      <c r="F823" s="163" t="s">
        <v>919</v>
      </c>
      <c r="H823" s="164">
        <v>3.8439999999999999</v>
      </c>
      <c r="I823" s="165"/>
      <c r="L823" s="160"/>
      <c r="M823" s="166"/>
      <c r="N823" s="167"/>
      <c r="O823" s="167"/>
      <c r="P823" s="167"/>
      <c r="Q823" s="167"/>
      <c r="R823" s="167"/>
      <c r="S823" s="167"/>
      <c r="T823" s="168"/>
      <c r="AT823" s="162" t="s">
        <v>178</v>
      </c>
      <c r="AU823" s="162" t="s">
        <v>176</v>
      </c>
      <c r="AV823" s="13" t="s">
        <v>176</v>
      </c>
      <c r="AW823" s="13" t="s">
        <v>33</v>
      </c>
      <c r="AX823" s="13" t="s">
        <v>78</v>
      </c>
      <c r="AY823" s="162" t="s">
        <v>169</v>
      </c>
    </row>
    <row r="824" spans="1:65" s="14" customFormat="1">
      <c r="B824" s="169"/>
      <c r="D824" s="161" t="s">
        <v>178</v>
      </c>
      <c r="E824" s="170" t="s">
        <v>1</v>
      </c>
      <c r="F824" s="171" t="s">
        <v>900</v>
      </c>
      <c r="H824" s="170" t="s">
        <v>1</v>
      </c>
      <c r="I824" s="172"/>
      <c r="L824" s="169"/>
      <c r="M824" s="173"/>
      <c r="N824" s="174"/>
      <c r="O824" s="174"/>
      <c r="P824" s="174"/>
      <c r="Q824" s="174"/>
      <c r="R824" s="174"/>
      <c r="S824" s="174"/>
      <c r="T824" s="175"/>
      <c r="AT824" s="170" t="s">
        <v>178</v>
      </c>
      <c r="AU824" s="170" t="s">
        <v>176</v>
      </c>
      <c r="AV824" s="14" t="s">
        <v>86</v>
      </c>
      <c r="AW824" s="14" t="s">
        <v>33</v>
      </c>
      <c r="AX824" s="14" t="s">
        <v>78</v>
      </c>
      <c r="AY824" s="170" t="s">
        <v>169</v>
      </c>
    </row>
    <row r="825" spans="1:65" s="13" customFormat="1">
      <c r="B825" s="160"/>
      <c r="D825" s="161" t="s">
        <v>178</v>
      </c>
      <c r="E825" s="162" t="s">
        <v>1</v>
      </c>
      <c r="F825" s="163" t="s">
        <v>920</v>
      </c>
      <c r="H825" s="164">
        <v>3</v>
      </c>
      <c r="I825" s="165"/>
      <c r="L825" s="160"/>
      <c r="M825" s="166"/>
      <c r="N825" s="167"/>
      <c r="O825" s="167"/>
      <c r="P825" s="167"/>
      <c r="Q825" s="167"/>
      <c r="R825" s="167"/>
      <c r="S825" s="167"/>
      <c r="T825" s="168"/>
      <c r="AT825" s="162" t="s">
        <v>178</v>
      </c>
      <c r="AU825" s="162" t="s">
        <v>176</v>
      </c>
      <c r="AV825" s="13" t="s">
        <v>176</v>
      </c>
      <c r="AW825" s="13" t="s">
        <v>33</v>
      </c>
      <c r="AX825" s="13" t="s">
        <v>78</v>
      </c>
      <c r="AY825" s="162" t="s">
        <v>169</v>
      </c>
    </row>
    <row r="826" spans="1:65" s="13" customFormat="1">
      <c r="B826" s="160"/>
      <c r="D826" s="161" t="s">
        <v>178</v>
      </c>
      <c r="E826" s="162" t="s">
        <v>1</v>
      </c>
      <c r="F826" s="163" t="s">
        <v>921</v>
      </c>
      <c r="H826" s="164">
        <v>0.84</v>
      </c>
      <c r="I826" s="165"/>
      <c r="L826" s="160"/>
      <c r="M826" s="166"/>
      <c r="N826" s="167"/>
      <c r="O826" s="167"/>
      <c r="P826" s="167"/>
      <c r="Q826" s="167"/>
      <c r="R826" s="167"/>
      <c r="S826" s="167"/>
      <c r="T826" s="168"/>
      <c r="AT826" s="162" t="s">
        <v>178</v>
      </c>
      <c r="AU826" s="162" t="s">
        <v>176</v>
      </c>
      <c r="AV826" s="13" t="s">
        <v>176</v>
      </c>
      <c r="AW826" s="13" t="s">
        <v>33</v>
      </c>
      <c r="AX826" s="13" t="s">
        <v>78</v>
      </c>
      <c r="AY826" s="162" t="s">
        <v>169</v>
      </c>
    </row>
    <row r="827" spans="1:65" s="13" customFormat="1">
      <c r="B827" s="160"/>
      <c r="D827" s="161" t="s">
        <v>178</v>
      </c>
      <c r="E827" s="162" t="s">
        <v>1</v>
      </c>
      <c r="F827" s="163" t="s">
        <v>922</v>
      </c>
      <c r="H827" s="164">
        <v>1.6879999999999999</v>
      </c>
      <c r="I827" s="165"/>
      <c r="L827" s="160"/>
      <c r="M827" s="166"/>
      <c r="N827" s="167"/>
      <c r="O827" s="167"/>
      <c r="P827" s="167"/>
      <c r="Q827" s="167"/>
      <c r="R827" s="167"/>
      <c r="S827" s="167"/>
      <c r="T827" s="168"/>
      <c r="AT827" s="162" t="s">
        <v>178</v>
      </c>
      <c r="AU827" s="162" t="s">
        <v>176</v>
      </c>
      <c r="AV827" s="13" t="s">
        <v>176</v>
      </c>
      <c r="AW827" s="13" t="s">
        <v>33</v>
      </c>
      <c r="AX827" s="13" t="s">
        <v>78</v>
      </c>
      <c r="AY827" s="162" t="s">
        <v>169</v>
      </c>
    </row>
    <row r="828" spans="1:65" s="13" customFormat="1">
      <c r="B828" s="160"/>
      <c r="D828" s="161" t="s">
        <v>178</v>
      </c>
      <c r="E828" s="162" t="s">
        <v>1</v>
      </c>
      <c r="F828" s="163" t="s">
        <v>923</v>
      </c>
      <c r="H828" s="164">
        <v>0.47299999999999998</v>
      </c>
      <c r="I828" s="165"/>
      <c r="L828" s="160"/>
      <c r="M828" s="166"/>
      <c r="N828" s="167"/>
      <c r="O828" s="167"/>
      <c r="P828" s="167"/>
      <c r="Q828" s="167"/>
      <c r="R828" s="167"/>
      <c r="S828" s="167"/>
      <c r="T828" s="168"/>
      <c r="AT828" s="162" t="s">
        <v>178</v>
      </c>
      <c r="AU828" s="162" t="s">
        <v>176</v>
      </c>
      <c r="AV828" s="13" t="s">
        <v>176</v>
      </c>
      <c r="AW828" s="13" t="s">
        <v>33</v>
      </c>
      <c r="AX828" s="13" t="s">
        <v>78</v>
      </c>
      <c r="AY828" s="162" t="s">
        <v>169</v>
      </c>
    </row>
    <row r="829" spans="1:65" s="13" customFormat="1">
      <c r="B829" s="160"/>
      <c r="D829" s="161" t="s">
        <v>178</v>
      </c>
      <c r="E829" s="162" t="s">
        <v>1</v>
      </c>
      <c r="F829" s="163" t="s">
        <v>924</v>
      </c>
      <c r="H829" s="164">
        <v>3.0630000000000002</v>
      </c>
      <c r="I829" s="165"/>
      <c r="L829" s="160"/>
      <c r="M829" s="166"/>
      <c r="N829" s="167"/>
      <c r="O829" s="167"/>
      <c r="P829" s="167"/>
      <c r="Q829" s="167"/>
      <c r="R829" s="167"/>
      <c r="S829" s="167"/>
      <c r="T829" s="168"/>
      <c r="AT829" s="162" t="s">
        <v>178</v>
      </c>
      <c r="AU829" s="162" t="s">
        <v>176</v>
      </c>
      <c r="AV829" s="13" t="s">
        <v>176</v>
      </c>
      <c r="AW829" s="13" t="s">
        <v>33</v>
      </c>
      <c r="AX829" s="13" t="s">
        <v>78</v>
      </c>
      <c r="AY829" s="162" t="s">
        <v>169</v>
      </c>
    </row>
    <row r="830" spans="1:65" s="13" customFormat="1">
      <c r="B830" s="160"/>
      <c r="D830" s="161" t="s">
        <v>178</v>
      </c>
      <c r="E830" s="162" t="s">
        <v>1</v>
      </c>
      <c r="F830" s="163" t="s">
        <v>925</v>
      </c>
      <c r="H830" s="164">
        <v>0.85799999999999998</v>
      </c>
      <c r="I830" s="165"/>
      <c r="L830" s="160"/>
      <c r="M830" s="166"/>
      <c r="N830" s="167"/>
      <c r="O830" s="167"/>
      <c r="P830" s="167"/>
      <c r="Q830" s="167"/>
      <c r="R830" s="167"/>
      <c r="S830" s="167"/>
      <c r="T830" s="168"/>
      <c r="AT830" s="162" t="s">
        <v>178</v>
      </c>
      <c r="AU830" s="162" t="s">
        <v>176</v>
      </c>
      <c r="AV830" s="13" t="s">
        <v>176</v>
      </c>
      <c r="AW830" s="13" t="s">
        <v>33</v>
      </c>
      <c r="AX830" s="13" t="s">
        <v>78</v>
      </c>
      <c r="AY830" s="162" t="s">
        <v>169</v>
      </c>
    </row>
    <row r="831" spans="1:65" s="14" customFormat="1">
      <c r="B831" s="169"/>
      <c r="D831" s="161" t="s">
        <v>178</v>
      </c>
      <c r="E831" s="170" t="s">
        <v>1</v>
      </c>
      <c r="F831" s="171" t="s">
        <v>904</v>
      </c>
      <c r="H831" s="170" t="s">
        <v>1</v>
      </c>
      <c r="I831" s="172"/>
      <c r="L831" s="169"/>
      <c r="M831" s="173"/>
      <c r="N831" s="174"/>
      <c r="O831" s="174"/>
      <c r="P831" s="174"/>
      <c r="Q831" s="174"/>
      <c r="R831" s="174"/>
      <c r="S831" s="174"/>
      <c r="T831" s="175"/>
      <c r="AT831" s="170" t="s">
        <v>178</v>
      </c>
      <c r="AU831" s="170" t="s">
        <v>176</v>
      </c>
      <c r="AV831" s="14" t="s">
        <v>86</v>
      </c>
      <c r="AW831" s="14" t="s">
        <v>33</v>
      </c>
      <c r="AX831" s="14" t="s">
        <v>78</v>
      </c>
      <c r="AY831" s="170" t="s">
        <v>169</v>
      </c>
    </row>
    <row r="832" spans="1:65" s="13" customFormat="1">
      <c r="B832" s="160"/>
      <c r="D832" s="161" t="s">
        <v>178</v>
      </c>
      <c r="E832" s="162" t="s">
        <v>1</v>
      </c>
      <c r="F832" s="163" t="s">
        <v>926</v>
      </c>
      <c r="H832" s="164">
        <v>1.9530000000000001</v>
      </c>
      <c r="I832" s="165"/>
      <c r="L832" s="160"/>
      <c r="M832" s="166"/>
      <c r="N832" s="167"/>
      <c r="O832" s="167"/>
      <c r="P832" s="167"/>
      <c r="Q832" s="167"/>
      <c r="R832" s="167"/>
      <c r="S832" s="167"/>
      <c r="T832" s="168"/>
      <c r="AT832" s="162" t="s">
        <v>178</v>
      </c>
      <c r="AU832" s="162" t="s">
        <v>176</v>
      </c>
      <c r="AV832" s="13" t="s">
        <v>176</v>
      </c>
      <c r="AW832" s="13" t="s">
        <v>33</v>
      </c>
      <c r="AX832" s="13" t="s">
        <v>78</v>
      </c>
      <c r="AY832" s="162" t="s">
        <v>169</v>
      </c>
    </row>
    <row r="833" spans="1:65" s="14" customFormat="1">
      <c r="B833" s="169"/>
      <c r="D833" s="161" t="s">
        <v>178</v>
      </c>
      <c r="E833" s="170" t="s">
        <v>1</v>
      </c>
      <c r="F833" s="171" t="s">
        <v>906</v>
      </c>
      <c r="H833" s="170" t="s">
        <v>1</v>
      </c>
      <c r="I833" s="172"/>
      <c r="L833" s="169"/>
      <c r="M833" s="173"/>
      <c r="N833" s="174"/>
      <c r="O833" s="174"/>
      <c r="P833" s="174"/>
      <c r="Q833" s="174"/>
      <c r="R833" s="174"/>
      <c r="S833" s="174"/>
      <c r="T833" s="175"/>
      <c r="AT833" s="170" t="s">
        <v>178</v>
      </c>
      <c r="AU833" s="170" t="s">
        <v>176</v>
      </c>
      <c r="AV833" s="14" t="s">
        <v>86</v>
      </c>
      <c r="AW833" s="14" t="s">
        <v>33</v>
      </c>
      <c r="AX833" s="14" t="s">
        <v>78</v>
      </c>
      <c r="AY833" s="170" t="s">
        <v>169</v>
      </c>
    </row>
    <row r="834" spans="1:65" s="13" customFormat="1">
      <c r="B834" s="160"/>
      <c r="D834" s="161" t="s">
        <v>178</v>
      </c>
      <c r="E834" s="162" t="s">
        <v>1</v>
      </c>
      <c r="F834" s="163" t="s">
        <v>927</v>
      </c>
      <c r="H834" s="164">
        <v>1.9850000000000001</v>
      </c>
      <c r="I834" s="165"/>
      <c r="L834" s="160"/>
      <c r="M834" s="166"/>
      <c r="N834" s="167"/>
      <c r="O834" s="167"/>
      <c r="P834" s="167"/>
      <c r="Q834" s="167"/>
      <c r="R834" s="167"/>
      <c r="S834" s="167"/>
      <c r="T834" s="168"/>
      <c r="AT834" s="162" t="s">
        <v>178</v>
      </c>
      <c r="AU834" s="162" t="s">
        <v>176</v>
      </c>
      <c r="AV834" s="13" t="s">
        <v>176</v>
      </c>
      <c r="AW834" s="13" t="s">
        <v>33</v>
      </c>
      <c r="AX834" s="13" t="s">
        <v>78</v>
      </c>
      <c r="AY834" s="162" t="s">
        <v>169</v>
      </c>
    </row>
    <row r="835" spans="1:65" s="14" customFormat="1">
      <c r="B835" s="169"/>
      <c r="D835" s="161" t="s">
        <v>178</v>
      </c>
      <c r="E835" s="170" t="s">
        <v>1</v>
      </c>
      <c r="F835" s="171" t="s">
        <v>908</v>
      </c>
      <c r="H835" s="170" t="s">
        <v>1</v>
      </c>
      <c r="I835" s="172"/>
      <c r="L835" s="169"/>
      <c r="M835" s="173"/>
      <c r="N835" s="174"/>
      <c r="O835" s="174"/>
      <c r="P835" s="174"/>
      <c r="Q835" s="174"/>
      <c r="R835" s="174"/>
      <c r="S835" s="174"/>
      <c r="T835" s="175"/>
      <c r="AT835" s="170" t="s">
        <v>178</v>
      </c>
      <c r="AU835" s="170" t="s">
        <v>176</v>
      </c>
      <c r="AV835" s="14" t="s">
        <v>86</v>
      </c>
      <c r="AW835" s="14" t="s">
        <v>33</v>
      </c>
      <c r="AX835" s="14" t="s">
        <v>78</v>
      </c>
      <c r="AY835" s="170" t="s">
        <v>169</v>
      </c>
    </row>
    <row r="836" spans="1:65" s="13" customFormat="1">
      <c r="B836" s="160"/>
      <c r="D836" s="161" t="s">
        <v>178</v>
      </c>
      <c r="E836" s="162" t="s">
        <v>1</v>
      </c>
      <c r="F836" s="163" t="s">
        <v>928</v>
      </c>
      <c r="H836" s="164">
        <v>7.15</v>
      </c>
      <c r="I836" s="165"/>
      <c r="L836" s="160"/>
      <c r="M836" s="166"/>
      <c r="N836" s="167"/>
      <c r="O836" s="167"/>
      <c r="P836" s="167"/>
      <c r="Q836" s="167"/>
      <c r="R836" s="167"/>
      <c r="S836" s="167"/>
      <c r="T836" s="168"/>
      <c r="AT836" s="162" t="s">
        <v>178</v>
      </c>
      <c r="AU836" s="162" t="s">
        <v>176</v>
      </c>
      <c r="AV836" s="13" t="s">
        <v>176</v>
      </c>
      <c r="AW836" s="13" t="s">
        <v>33</v>
      </c>
      <c r="AX836" s="13" t="s">
        <v>78</v>
      </c>
      <c r="AY836" s="162" t="s">
        <v>169</v>
      </c>
    </row>
    <row r="837" spans="1:65" s="15" customFormat="1">
      <c r="B837" s="176"/>
      <c r="D837" s="161" t="s">
        <v>178</v>
      </c>
      <c r="E837" s="177" t="s">
        <v>1</v>
      </c>
      <c r="F837" s="178" t="s">
        <v>186</v>
      </c>
      <c r="H837" s="179">
        <v>24.853999999999999</v>
      </c>
      <c r="I837" s="180"/>
      <c r="L837" s="176"/>
      <c r="M837" s="181"/>
      <c r="N837" s="182"/>
      <c r="O837" s="182"/>
      <c r="P837" s="182"/>
      <c r="Q837" s="182"/>
      <c r="R837" s="182"/>
      <c r="S837" s="182"/>
      <c r="T837" s="183"/>
      <c r="AT837" s="177" t="s">
        <v>178</v>
      </c>
      <c r="AU837" s="177" t="s">
        <v>176</v>
      </c>
      <c r="AV837" s="15" t="s">
        <v>175</v>
      </c>
      <c r="AW837" s="15" t="s">
        <v>33</v>
      </c>
      <c r="AX837" s="15" t="s">
        <v>86</v>
      </c>
      <c r="AY837" s="177" t="s">
        <v>169</v>
      </c>
    </row>
    <row r="838" spans="1:65" s="2" customFormat="1" ht="24.15" customHeight="1">
      <c r="A838" s="33"/>
      <c r="B838" s="145"/>
      <c r="C838" s="146" t="s">
        <v>929</v>
      </c>
      <c r="D838" s="146" t="s">
        <v>171</v>
      </c>
      <c r="E838" s="147" t="s">
        <v>930</v>
      </c>
      <c r="F838" s="148" t="s">
        <v>931</v>
      </c>
      <c r="G838" s="149" t="s">
        <v>328</v>
      </c>
      <c r="H838" s="150">
        <v>24.853999999999999</v>
      </c>
      <c r="I838" s="151"/>
      <c r="J838" s="150">
        <f>ROUND(I838*H838,3)</f>
        <v>0</v>
      </c>
      <c r="K838" s="152"/>
      <c r="L838" s="34"/>
      <c r="M838" s="153" t="s">
        <v>1</v>
      </c>
      <c r="N838" s="154" t="s">
        <v>44</v>
      </c>
      <c r="O838" s="59"/>
      <c r="P838" s="155">
        <f>O838*H838</f>
        <v>0</v>
      </c>
      <c r="Q838" s="155">
        <v>0</v>
      </c>
      <c r="R838" s="155">
        <f>Q838*H838</f>
        <v>0</v>
      </c>
      <c r="S838" s="155">
        <v>0</v>
      </c>
      <c r="T838" s="156">
        <f>S838*H838</f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157" t="s">
        <v>175</v>
      </c>
      <c r="AT838" s="157" t="s">
        <v>171</v>
      </c>
      <c r="AU838" s="157" t="s">
        <v>176</v>
      </c>
      <c r="AY838" s="18" t="s">
        <v>169</v>
      </c>
      <c r="BE838" s="158">
        <f>IF(N838="základná",J838,0)</f>
        <v>0</v>
      </c>
      <c r="BF838" s="158">
        <f>IF(N838="znížená",J838,0)</f>
        <v>0</v>
      </c>
      <c r="BG838" s="158">
        <f>IF(N838="zákl. prenesená",J838,0)</f>
        <v>0</v>
      </c>
      <c r="BH838" s="158">
        <f>IF(N838="zníž. prenesená",J838,0)</f>
        <v>0</v>
      </c>
      <c r="BI838" s="158">
        <f>IF(N838="nulová",J838,0)</f>
        <v>0</v>
      </c>
      <c r="BJ838" s="18" t="s">
        <v>176</v>
      </c>
      <c r="BK838" s="159">
        <f>ROUND(I838*H838,3)</f>
        <v>0</v>
      </c>
      <c r="BL838" s="18" t="s">
        <v>175</v>
      </c>
      <c r="BM838" s="157" t="s">
        <v>932</v>
      </c>
    </row>
    <row r="839" spans="1:65" s="12" customFormat="1" ht="22.75" customHeight="1">
      <c r="B839" s="132"/>
      <c r="D839" s="133" t="s">
        <v>77</v>
      </c>
      <c r="E839" s="143" t="s">
        <v>209</v>
      </c>
      <c r="F839" s="143" t="s">
        <v>933</v>
      </c>
      <c r="I839" s="135"/>
      <c r="J839" s="144">
        <f>BK839</f>
        <v>0</v>
      </c>
      <c r="L839" s="132"/>
      <c r="M839" s="137"/>
      <c r="N839" s="138"/>
      <c r="O839" s="138"/>
      <c r="P839" s="139">
        <f>SUM(P840:P850)</f>
        <v>0</v>
      </c>
      <c r="Q839" s="138"/>
      <c r="R839" s="139">
        <f>SUM(R840:R850)</f>
        <v>82.060884299999998</v>
      </c>
      <c r="S839" s="138"/>
      <c r="T839" s="140">
        <f>SUM(T840:T850)</f>
        <v>0</v>
      </c>
      <c r="AR839" s="133" t="s">
        <v>86</v>
      </c>
      <c r="AT839" s="141" t="s">
        <v>77</v>
      </c>
      <c r="AU839" s="141" t="s">
        <v>86</v>
      </c>
      <c r="AY839" s="133" t="s">
        <v>169</v>
      </c>
      <c r="BK839" s="142">
        <f>SUM(BK840:BK850)</f>
        <v>0</v>
      </c>
    </row>
    <row r="840" spans="1:65" s="2" customFormat="1" ht="24.15" customHeight="1">
      <c r="A840" s="33"/>
      <c r="B840" s="145"/>
      <c r="C840" s="146" t="s">
        <v>934</v>
      </c>
      <c r="D840" s="146" t="s">
        <v>171</v>
      </c>
      <c r="E840" s="147" t="s">
        <v>935</v>
      </c>
      <c r="F840" s="148" t="s">
        <v>936</v>
      </c>
      <c r="G840" s="149" t="s">
        <v>328</v>
      </c>
      <c r="H840" s="150">
        <v>51.57</v>
      </c>
      <c r="I840" s="151"/>
      <c r="J840" s="150">
        <f>ROUND(I840*H840,3)</f>
        <v>0</v>
      </c>
      <c r="K840" s="152"/>
      <c r="L840" s="34"/>
      <c r="M840" s="153" t="s">
        <v>1</v>
      </c>
      <c r="N840" s="154" t="s">
        <v>44</v>
      </c>
      <c r="O840" s="59"/>
      <c r="P840" s="155">
        <f>O840*H840</f>
        <v>0</v>
      </c>
      <c r="Q840" s="155">
        <v>0.30993999999999999</v>
      </c>
      <c r="R840" s="155">
        <f>Q840*H840</f>
        <v>15.983605799999999</v>
      </c>
      <c r="S840" s="155">
        <v>0</v>
      </c>
      <c r="T840" s="156">
        <f>S840*H840</f>
        <v>0</v>
      </c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R840" s="157" t="s">
        <v>175</v>
      </c>
      <c r="AT840" s="157" t="s">
        <v>171</v>
      </c>
      <c r="AU840" s="157" t="s">
        <v>176</v>
      </c>
      <c r="AY840" s="18" t="s">
        <v>169</v>
      </c>
      <c r="BE840" s="158">
        <f>IF(N840="základná",J840,0)</f>
        <v>0</v>
      </c>
      <c r="BF840" s="158">
        <f>IF(N840="znížená",J840,0)</f>
        <v>0</v>
      </c>
      <c r="BG840" s="158">
        <f>IF(N840="zákl. prenesená",J840,0)</f>
        <v>0</v>
      </c>
      <c r="BH840" s="158">
        <f>IF(N840="zníž. prenesená",J840,0)</f>
        <v>0</v>
      </c>
      <c r="BI840" s="158">
        <f>IF(N840="nulová",J840,0)</f>
        <v>0</v>
      </c>
      <c r="BJ840" s="18" t="s">
        <v>176</v>
      </c>
      <c r="BK840" s="159">
        <f>ROUND(I840*H840,3)</f>
        <v>0</v>
      </c>
      <c r="BL840" s="18" t="s">
        <v>175</v>
      </c>
      <c r="BM840" s="157" t="s">
        <v>937</v>
      </c>
    </row>
    <row r="841" spans="1:65" s="13" customFormat="1">
      <c r="B841" s="160"/>
      <c r="D841" s="161" t="s">
        <v>178</v>
      </c>
      <c r="E841" s="162" t="s">
        <v>1</v>
      </c>
      <c r="F841" s="163" t="s">
        <v>535</v>
      </c>
      <c r="H841" s="164">
        <v>51.57</v>
      </c>
      <c r="I841" s="165"/>
      <c r="L841" s="160"/>
      <c r="M841" s="166"/>
      <c r="N841" s="167"/>
      <c r="O841" s="167"/>
      <c r="P841" s="167"/>
      <c r="Q841" s="167"/>
      <c r="R841" s="167"/>
      <c r="S841" s="167"/>
      <c r="T841" s="168"/>
      <c r="AT841" s="162" t="s">
        <v>178</v>
      </c>
      <c r="AU841" s="162" t="s">
        <v>176</v>
      </c>
      <c r="AV841" s="13" t="s">
        <v>176</v>
      </c>
      <c r="AW841" s="13" t="s">
        <v>33</v>
      </c>
      <c r="AX841" s="13" t="s">
        <v>78</v>
      </c>
      <c r="AY841" s="162" t="s">
        <v>169</v>
      </c>
    </row>
    <row r="842" spans="1:65" s="13" customFormat="1">
      <c r="B842" s="160"/>
      <c r="D842" s="161" t="s">
        <v>178</v>
      </c>
      <c r="E842" s="162" t="s">
        <v>1</v>
      </c>
      <c r="F842" s="163" t="s">
        <v>938</v>
      </c>
      <c r="H842" s="164">
        <v>0</v>
      </c>
      <c r="I842" s="165"/>
      <c r="L842" s="160"/>
      <c r="M842" s="166"/>
      <c r="N842" s="167"/>
      <c r="O842" s="167"/>
      <c r="P842" s="167"/>
      <c r="Q842" s="167"/>
      <c r="R842" s="167"/>
      <c r="S842" s="167"/>
      <c r="T842" s="168"/>
      <c r="AT842" s="162" t="s">
        <v>178</v>
      </c>
      <c r="AU842" s="162" t="s">
        <v>176</v>
      </c>
      <c r="AV842" s="13" t="s">
        <v>176</v>
      </c>
      <c r="AW842" s="13" t="s">
        <v>33</v>
      </c>
      <c r="AX842" s="13" t="s">
        <v>78</v>
      </c>
      <c r="AY842" s="162" t="s">
        <v>169</v>
      </c>
    </row>
    <row r="843" spans="1:65" s="15" customFormat="1">
      <c r="B843" s="176"/>
      <c r="D843" s="161" t="s">
        <v>178</v>
      </c>
      <c r="E843" s="177" t="s">
        <v>1</v>
      </c>
      <c r="F843" s="178" t="s">
        <v>186</v>
      </c>
      <c r="H843" s="179">
        <v>51.57</v>
      </c>
      <c r="I843" s="180"/>
      <c r="L843" s="176"/>
      <c r="M843" s="181"/>
      <c r="N843" s="182"/>
      <c r="O843" s="182"/>
      <c r="P843" s="182"/>
      <c r="Q843" s="182"/>
      <c r="R843" s="182"/>
      <c r="S843" s="182"/>
      <c r="T843" s="183"/>
      <c r="AT843" s="177" t="s">
        <v>178</v>
      </c>
      <c r="AU843" s="177" t="s">
        <v>176</v>
      </c>
      <c r="AV843" s="15" t="s">
        <v>175</v>
      </c>
      <c r="AW843" s="15" t="s">
        <v>33</v>
      </c>
      <c r="AX843" s="15" t="s">
        <v>86</v>
      </c>
      <c r="AY843" s="177" t="s">
        <v>169</v>
      </c>
    </row>
    <row r="844" spans="1:65" s="2" customFormat="1" ht="24.15" customHeight="1">
      <c r="A844" s="33"/>
      <c r="B844" s="145"/>
      <c r="C844" s="146" t="s">
        <v>939</v>
      </c>
      <c r="D844" s="146" t="s">
        <v>171</v>
      </c>
      <c r="E844" s="147" t="s">
        <v>940</v>
      </c>
      <c r="F844" s="148" t="s">
        <v>941</v>
      </c>
      <c r="G844" s="149" t="s">
        <v>328</v>
      </c>
      <c r="H844" s="150">
        <v>98.39</v>
      </c>
      <c r="I844" s="151"/>
      <c r="J844" s="150">
        <f>ROUND(I844*H844,3)</f>
        <v>0</v>
      </c>
      <c r="K844" s="152"/>
      <c r="L844" s="34"/>
      <c r="M844" s="153" t="s">
        <v>1</v>
      </c>
      <c r="N844" s="154" t="s">
        <v>44</v>
      </c>
      <c r="O844" s="59"/>
      <c r="P844" s="155">
        <f>O844*H844</f>
        <v>0</v>
      </c>
      <c r="Q844" s="155">
        <v>0.37080000000000002</v>
      </c>
      <c r="R844" s="155">
        <f>Q844*H844</f>
        <v>36.483012000000002</v>
      </c>
      <c r="S844" s="155">
        <v>0</v>
      </c>
      <c r="T844" s="156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57" t="s">
        <v>175</v>
      </c>
      <c r="AT844" s="157" t="s">
        <v>171</v>
      </c>
      <c r="AU844" s="157" t="s">
        <v>176</v>
      </c>
      <c r="AY844" s="18" t="s">
        <v>169</v>
      </c>
      <c r="BE844" s="158">
        <f>IF(N844="základná",J844,0)</f>
        <v>0</v>
      </c>
      <c r="BF844" s="158">
        <f>IF(N844="znížená",J844,0)</f>
        <v>0</v>
      </c>
      <c r="BG844" s="158">
        <f>IF(N844="zákl. prenesená",J844,0)</f>
        <v>0</v>
      </c>
      <c r="BH844" s="158">
        <f>IF(N844="zníž. prenesená",J844,0)</f>
        <v>0</v>
      </c>
      <c r="BI844" s="158">
        <f>IF(N844="nulová",J844,0)</f>
        <v>0</v>
      </c>
      <c r="BJ844" s="18" t="s">
        <v>176</v>
      </c>
      <c r="BK844" s="159">
        <f>ROUND(I844*H844,3)</f>
        <v>0</v>
      </c>
      <c r="BL844" s="18" t="s">
        <v>175</v>
      </c>
      <c r="BM844" s="157" t="s">
        <v>942</v>
      </c>
    </row>
    <row r="845" spans="1:65" s="13" customFormat="1">
      <c r="B845" s="160"/>
      <c r="D845" s="161" t="s">
        <v>178</v>
      </c>
      <c r="E845" s="162" t="s">
        <v>1</v>
      </c>
      <c r="F845" s="163" t="s">
        <v>536</v>
      </c>
      <c r="H845" s="164">
        <v>98.39</v>
      </c>
      <c r="I845" s="165"/>
      <c r="L845" s="160"/>
      <c r="M845" s="166"/>
      <c r="N845" s="167"/>
      <c r="O845" s="167"/>
      <c r="P845" s="167"/>
      <c r="Q845" s="167"/>
      <c r="R845" s="167"/>
      <c r="S845" s="167"/>
      <c r="T845" s="168"/>
      <c r="AT845" s="162" t="s">
        <v>178</v>
      </c>
      <c r="AU845" s="162" t="s">
        <v>176</v>
      </c>
      <c r="AV845" s="13" t="s">
        <v>176</v>
      </c>
      <c r="AW845" s="13" t="s">
        <v>33</v>
      </c>
      <c r="AX845" s="13" t="s">
        <v>86</v>
      </c>
      <c r="AY845" s="162" t="s">
        <v>169</v>
      </c>
    </row>
    <row r="846" spans="1:65" s="2" customFormat="1" ht="24.15" customHeight="1">
      <c r="A846" s="33"/>
      <c r="B846" s="145"/>
      <c r="C846" s="146" t="s">
        <v>943</v>
      </c>
      <c r="D846" s="146" t="s">
        <v>171</v>
      </c>
      <c r="E846" s="147" t="s">
        <v>944</v>
      </c>
      <c r="F846" s="148" t="s">
        <v>945</v>
      </c>
      <c r="G846" s="149" t="s">
        <v>328</v>
      </c>
      <c r="H846" s="150">
        <v>98.39</v>
      </c>
      <c r="I846" s="151"/>
      <c r="J846" s="150">
        <f>ROUND(I846*H846,3)</f>
        <v>0</v>
      </c>
      <c r="K846" s="152"/>
      <c r="L846" s="34"/>
      <c r="M846" s="153" t="s">
        <v>1</v>
      </c>
      <c r="N846" s="154" t="s">
        <v>44</v>
      </c>
      <c r="O846" s="59"/>
      <c r="P846" s="155">
        <f>O846*H846</f>
        <v>0</v>
      </c>
      <c r="Q846" s="155">
        <v>0.112</v>
      </c>
      <c r="R846" s="155">
        <f>Q846*H846</f>
        <v>11.019680000000001</v>
      </c>
      <c r="S846" s="155">
        <v>0</v>
      </c>
      <c r="T846" s="156">
        <f>S846*H846</f>
        <v>0</v>
      </c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R846" s="157" t="s">
        <v>175</v>
      </c>
      <c r="AT846" s="157" t="s">
        <v>171</v>
      </c>
      <c r="AU846" s="157" t="s">
        <v>176</v>
      </c>
      <c r="AY846" s="18" t="s">
        <v>169</v>
      </c>
      <c r="BE846" s="158">
        <f>IF(N846="základná",J846,0)</f>
        <v>0</v>
      </c>
      <c r="BF846" s="158">
        <f>IF(N846="znížená",J846,0)</f>
        <v>0</v>
      </c>
      <c r="BG846" s="158">
        <f>IF(N846="zákl. prenesená",J846,0)</f>
        <v>0</v>
      </c>
      <c r="BH846" s="158">
        <f>IF(N846="zníž. prenesená",J846,0)</f>
        <v>0</v>
      </c>
      <c r="BI846" s="158">
        <f>IF(N846="nulová",J846,0)</f>
        <v>0</v>
      </c>
      <c r="BJ846" s="18" t="s">
        <v>176</v>
      </c>
      <c r="BK846" s="159">
        <f>ROUND(I846*H846,3)</f>
        <v>0</v>
      </c>
      <c r="BL846" s="18" t="s">
        <v>175</v>
      </c>
      <c r="BM846" s="157" t="s">
        <v>946</v>
      </c>
    </row>
    <row r="847" spans="1:65" s="13" customFormat="1">
      <c r="B847" s="160"/>
      <c r="D847" s="161" t="s">
        <v>178</v>
      </c>
      <c r="E847" s="162" t="s">
        <v>1</v>
      </c>
      <c r="F847" s="163" t="s">
        <v>536</v>
      </c>
      <c r="H847" s="164">
        <v>98.39</v>
      </c>
      <c r="I847" s="165"/>
      <c r="L847" s="160"/>
      <c r="M847" s="166"/>
      <c r="N847" s="167"/>
      <c r="O847" s="167"/>
      <c r="P847" s="167"/>
      <c r="Q847" s="167"/>
      <c r="R847" s="167"/>
      <c r="S847" s="167"/>
      <c r="T847" s="168"/>
      <c r="AT847" s="162" t="s">
        <v>178</v>
      </c>
      <c r="AU847" s="162" t="s">
        <v>176</v>
      </c>
      <c r="AV847" s="13" t="s">
        <v>176</v>
      </c>
      <c r="AW847" s="13" t="s">
        <v>33</v>
      </c>
      <c r="AX847" s="13" t="s">
        <v>86</v>
      </c>
      <c r="AY847" s="162" t="s">
        <v>169</v>
      </c>
    </row>
    <row r="848" spans="1:65" s="2" customFormat="1" ht="14.4" customHeight="1">
      <c r="A848" s="33"/>
      <c r="B848" s="145"/>
      <c r="C848" s="192" t="s">
        <v>947</v>
      </c>
      <c r="D848" s="192" t="s">
        <v>345</v>
      </c>
      <c r="E848" s="193" t="s">
        <v>948</v>
      </c>
      <c r="F848" s="194" t="s">
        <v>949</v>
      </c>
      <c r="G848" s="195" t="s">
        <v>328</v>
      </c>
      <c r="H848" s="196">
        <v>101.36199999999999</v>
      </c>
      <c r="I848" s="197"/>
      <c r="J848" s="196">
        <f>ROUND(I848*H848,3)</f>
        <v>0</v>
      </c>
      <c r="K848" s="198"/>
      <c r="L848" s="199"/>
      <c r="M848" s="200" t="s">
        <v>1</v>
      </c>
      <c r="N848" s="201" t="s">
        <v>44</v>
      </c>
      <c r="O848" s="59"/>
      <c r="P848" s="155">
        <f>O848*H848</f>
        <v>0</v>
      </c>
      <c r="Q848" s="155">
        <v>0.18325</v>
      </c>
      <c r="R848" s="155">
        <f>Q848*H848</f>
        <v>18.574586499999999</v>
      </c>
      <c r="S848" s="155">
        <v>0</v>
      </c>
      <c r="T848" s="156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57" t="s">
        <v>245</v>
      </c>
      <c r="AT848" s="157" t="s">
        <v>345</v>
      </c>
      <c r="AU848" s="157" t="s">
        <v>176</v>
      </c>
      <c r="AY848" s="18" t="s">
        <v>169</v>
      </c>
      <c r="BE848" s="158">
        <f>IF(N848="základná",J848,0)</f>
        <v>0</v>
      </c>
      <c r="BF848" s="158">
        <f>IF(N848="znížená",J848,0)</f>
        <v>0</v>
      </c>
      <c r="BG848" s="158">
        <f>IF(N848="zákl. prenesená",J848,0)</f>
        <v>0</v>
      </c>
      <c r="BH848" s="158">
        <f>IF(N848="zníž. prenesená",J848,0)</f>
        <v>0</v>
      </c>
      <c r="BI848" s="158">
        <f>IF(N848="nulová",J848,0)</f>
        <v>0</v>
      </c>
      <c r="BJ848" s="18" t="s">
        <v>176</v>
      </c>
      <c r="BK848" s="159">
        <f>ROUND(I848*H848,3)</f>
        <v>0</v>
      </c>
      <c r="BL848" s="18" t="s">
        <v>175</v>
      </c>
      <c r="BM848" s="157" t="s">
        <v>950</v>
      </c>
    </row>
    <row r="849" spans="1:65" s="13" customFormat="1">
      <c r="B849" s="160"/>
      <c r="D849" s="161" t="s">
        <v>178</v>
      </c>
      <c r="E849" s="162" t="s">
        <v>1</v>
      </c>
      <c r="F849" s="163" t="s">
        <v>951</v>
      </c>
      <c r="H849" s="164">
        <v>100.358</v>
      </c>
      <c r="I849" s="165"/>
      <c r="L849" s="160"/>
      <c r="M849" s="166"/>
      <c r="N849" s="167"/>
      <c r="O849" s="167"/>
      <c r="P849" s="167"/>
      <c r="Q849" s="167"/>
      <c r="R849" s="167"/>
      <c r="S849" s="167"/>
      <c r="T849" s="168"/>
      <c r="AT849" s="162" t="s">
        <v>178</v>
      </c>
      <c r="AU849" s="162" t="s">
        <v>176</v>
      </c>
      <c r="AV849" s="13" t="s">
        <v>176</v>
      </c>
      <c r="AW849" s="13" t="s">
        <v>33</v>
      </c>
      <c r="AX849" s="13" t="s">
        <v>86</v>
      </c>
      <c r="AY849" s="162" t="s">
        <v>169</v>
      </c>
    </row>
    <row r="850" spans="1:65" s="13" customFormat="1">
      <c r="B850" s="160"/>
      <c r="D850" s="161" t="s">
        <v>178</v>
      </c>
      <c r="F850" s="163" t="s">
        <v>952</v>
      </c>
      <c r="H850" s="164">
        <v>101.36199999999999</v>
      </c>
      <c r="I850" s="165"/>
      <c r="L850" s="160"/>
      <c r="M850" s="166"/>
      <c r="N850" s="167"/>
      <c r="O850" s="167"/>
      <c r="P850" s="167"/>
      <c r="Q850" s="167"/>
      <c r="R850" s="167"/>
      <c r="S850" s="167"/>
      <c r="T850" s="168"/>
      <c r="AT850" s="162" t="s">
        <v>178</v>
      </c>
      <c r="AU850" s="162" t="s">
        <v>176</v>
      </c>
      <c r="AV850" s="13" t="s">
        <v>176</v>
      </c>
      <c r="AW850" s="13" t="s">
        <v>3</v>
      </c>
      <c r="AX850" s="13" t="s">
        <v>86</v>
      </c>
      <c r="AY850" s="162" t="s">
        <v>169</v>
      </c>
    </row>
    <row r="851" spans="1:65" s="12" customFormat="1" ht="22.75" customHeight="1">
      <c r="B851" s="132"/>
      <c r="D851" s="133" t="s">
        <v>77</v>
      </c>
      <c r="E851" s="143" t="s">
        <v>213</v>
      </c>
      <c r="F851" s="143" t="s">
        <v>953</v>
      </c>
      <c r="I851" s="135"/>
      <c r="J851" s="144">
        <f>BK851</f>
        <v>0</v>
      </c>
      <c r="L851" s="132"/>
      <c r="M851" s="137"/>
      <c r="N851" s="138"/>
      <c r="O851" s="138"/>
      <c r="P851" s="139">
        <f>SUM(P852:P1113)</f>
        <v>0</v>
      </c>
      <c r="Q851" s="138"/>
      <c r="R851" s="139">
        <f>SUM(R852:R1113)</f>
        <v>124.80384160499999</v>
      </c>
      <c r="S851" s="138"/>
      <c r="T851" s="140">
        <f>SUM(T852:T1113)</f>
        <v>0</v>
      </c>
      <c r="AR851" s="133" t="s">
        <v>86</v>
      </c>
      <c r="AT851" s="141" t="s">
        <v>77</v>
      </c>
      <c r="AU851" s="141" t="s">
        <v>86</v>
      </c>
      <c r="AY851" s="133" t="s">
        <v>169</v>
      </c>
      <c r="BK851" s="142">
        <f>SUM(BK852:BK1113)</f>
        <v>0</v>
      </c>
    </row>
    <row r="852" spans="1:65" s="2" customFormat="1" ht="24.15" customHeight="1">
      <c r="A852" s="33"/>
      <c r="B852" s="145"/>
      <c r="C852" s="146" t="s">
        <v>954</v>
      </c>
      <c r="D852" s="146" t="s">
        <v>171</v>
      </c>
      <c r="E852" s="147" t="s">
        <v>955</v>
      </c>
      <c r="F852" s="148" t="s">
        <v>956</v>
      </c>
      <c r="G852" s="149" t="s">
        <v>328</v>
      </c>
      <c r="H852" s="150">
        <v>122.833</v>
      </c>
      <c r="I852" s="151"/>
      <c r="J852" s="150">
        <f>ROUND(I852*H852,3)</f>
        <v>0</v>
      </c>
      <c r="K852" s="152"/>
      <c r="L852" s="34"/>
      <c r="M852" s="153" t="s">
        <v>1</v>
      </c>
      <c r="N852" s="154" t="s">
        <v>44</v>
      </c>
      <c r="O852" s="59"/>
      <c r="P852" s="155">
        <f>O852*H852</f>
        <v>0</v>
      </c>
      <c r="Q852" s="155">
        <v>1.9000000000000001E-4</v>
      </c>
      <c r="R852" s="155">
        <f>Q852*H852</f>
        <v>2.3338270000000001E-2</v>
      </c>
      <c r="S852" s="155">
        <v>0</v>
      </c>
      <c r="T852" s="156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57" t="s">
        <v>175</v>
      </c>
      <c r="AT852" s="157" t="s">
        <v>171</v>
      </c>
      <c r="AU852" s="157" t="s">
        <v>176</v>
      </c>
      <c r="AY852" s="18" t="s">
        <v>169</v>
      </c>
      <c r="BE852" s="158">
        <f>IF(N852="základná",J852,0)</f>
        <v>0</v>
      </c>
      <c r="BF852" s="158">
        <f>IF(N852="znížená",J852,0)</f>
        <v>0</v>
      </c>
      <c r="BG852" s="158">
        <f>IF(N852="zákl. prenesená",J852,0)</f>
        <v>0</v>
      </c>
      <c r="BH852" s="158">
        <f>IF(N852="zníž. prenesená",J852,0)</f>
        <v>0</v>
      </c>
      <c r="BI852" s="158">
        <f>IF(N852="nulová",J852,0)</f>
        <v>0</v>
      </c>
      <c r="BJ852" s="18" t="s">
        <v>176</v>
      </c>
      <c r="BK852" s="159">
        <f>ROUND(I852*H852,3)</f>
        <v>0</v>
      </c>
      <c r="BL852" s="18" t="s">
        <v>175</v>
      </c>
      <c r="BM852" s="157" t="s">
        <v>957</v>
      </c>
    </row>
    <row r="853" spans="1:65" s="13" customFormat="1">
      <c r="B853" s="160"/>
      <c r="D853" s="161" t="s">
        <v>178</v>
      </c>
      <c r="E853" s="162" t="s">
        <v>1</v>
      </c>
      <c r="F853" s="163" t="s">
        <v>958</v>
      </c>
      <c r="H853" s="164">
        <v>6.1529999999999996</v>
      </c>
      <c r="I853" s="165"/>
      <c r="L853" s="160"/>
      <c r="M853" s="166"/>
      <c r="N853" s="167"/>
      <c r="O853" s="167"/>
      <c r="P853" s="167"/>
      <c r="Q853" s="167"/>
      <c r="R853" s="167"/>
      <c r="S853" s="167"/>
      <c r="T853" s="168"/>
      <c r="AT853" s="162" t="s">
        <v>178</v>
      </c>
      <c r="AU853" s="162" t="s">
        <v>176</v>
      </c>
      <c r="AV853" s="13" t="s">
        <v>176</v>
      </c>
      <c r="AW853" s="13" t="s">
        <v>33</v>
      </c>
      <c r="AX853" s="13" t="s">
        <v>78</v>
      </c>
      <c r="AY853" s="162" t="s">
        <v>169</v>
      </c>
    </row>
    <row r="854" spans="1:65" s="13" customFormat="1">
      <c r="B854" s="160"/>
      <c r="D854" s="161" t="s">
        <v>178</v>
      </c>
      <c r="E854" s="162" t="s">
        <v>1</v>
      </c>
      <c r="F854" s="163" t="s">
        <v>959</v>
      </c>
      <c r="H854" s="164">
        <v>5.6840000000000002</v>
      </c>
      <c r="I854" s="165"/>
      <c r="L854" s="160"/>
      <c r="M854" s="166"/>
      <c r="N854" s="167"/>
      <c r="O854" s="167"/>
      <c r="P854" s="167"/>
      <c r="Q854" s="167"/>
      <c r="R854" s="167"/>
      <c r="S854" s="167"/>
      <c r="T854" s="168"/>
      <c r="AT854" s="162" t="s">
        <v>178</v>
      </c>
      <c r="AU854" s="162" t="s">
        <v>176</v>
      </c>
      <c r="AV854" s="13" t="s">
        <v>176</v>
      </c>
      <c r="AW854" s="13" t="s">
        <v>33</v>
      </c>
      <c r="AX854" s="13" t="s">
        <v>78</v>
      </c>
      <c r="AY854" s="162" t="s">
        <v>169</v>
      </c>
    </row>
    <row r="855" spans="1:65" s="13" customFormat="1">
      <c r="B855" s="160"/>
      <c r="D855" s="161" t="s">
        <v>178</v>
      </c>
      <c r="E855" s="162" t="s">
        <v>1</v>
      </c>
      <c r="F855" s="163" t="s">
        <v>960</v>
      </c>
      <c r="H855" s="164">
        <v>9.6969999999999992</v>
      </c>
      <c r="I855" s="165"/>
      <c r="L855" s="160"/>
      <c r="M855" s="166"/>
      <c r="N855" s="167"/>
      <c r="O855" s="167"/>
      <c r="P855" s="167"/>
      <c r="Q855" s="167"/>
      <c r="R855" s="167"/>
      <c r="S855" s="167"/>
      <c r="T855" s="168"/>
      <c r="AT855" s="162" t="s">
        <v>178</v>
      </c>
      <c r="AU855" s="162" t="s">
        <v>176</v>
      </c>
      <c r="AV855" s="13" t="s">
        <v>176</v>
      </c>
      <c r="AW855" s="13" t="s">
        <v>33</v>
      </c>
      <c r="AX855" s="13" t="s">
        <v>78</v>
      </c>
      <c r="AY855" s="162" t="s">
        <v>169</v>
      </c>
    </row>
    <row r="856" spans="1:65" s="13" customFormat="1">
      <c r="B856" s="160"/>
      <c r="D856" s="161" t="s">
        <v>178</v>
      </c>
      <c r="E856" s="162" t="s">
        <v>1</v>
      </c>
      <c r="F856" s="163" t="s">
        <v>961</v>
      </c>
      <c r="H856" s="164">
        <v>11.369</v>
      </c>
      <c r="I856" s="165"/>
      <c r="L856" s="160"/>
      <c r="M856" s="166"/>
      <c r="N856" s="167"/>
      <c r="O856" s="167"/>
      <c r="P856" s="167"/>
      <c r="Q856" s="167"/>
      <c r="R856" s="167"/>
      <c r="S856" s="167"/>
      <c r="T856" s="168"/>
      <c r="AT856" s="162" t="s">
        <v>178</v>
      </c>
      <c r="AU856" s="162" t="s">
        <v>176</v>
      </c>
      <c r="AV856" s="13" t="s">
        <v>176</v>
      </c>
      <c r="AW856" s="13" t="s">
        <v>33</v>
      </c>
      <c r="AX856" s="13" t="s">
        <v>78</v>
      </c>
      <c r="AY856" s="162" t="s">
        <v>169</v>
      </c>
    </row>
    <row r="857" spans="1:65" s="13" customFormat="1">
      <c r="B857" s="160"/>
      <c r="D857" s="161" t="s">
        <v>178</v>
      </c>
      <c r="E857" s="162" t="s">
        <v>1</v>
      </c>
      <c r="F857" s="163" t="s">
        <v>962</v>
      </c>
      <c r="H857" s="164">
        <v>8.0250000000000004</v>
      </c>
      <c r="I857" s="165"/>
      <c r="L857" s="160"/>
      <c r="M857" s="166"/>
      <c r="N857" s="167"/>
      <c r="O857" s="167"/>
      <c r="P857" s="167"/>
      <c r="Q857" s="167"/>
      <c r="R857" s="167"/>
      <c r="S857" s="167"/>
      <c r="T857" s="168"/>
      <c r="AT857" s="162" t="s">
        <v>178</v>
      </c>
      <c r="AU857" s="162" t="s">
        <v>176</v>
      </c>
      <c r="AV857" s="13" t="s">
        <v>176</v>
      </c>
      <c r="AW857" s="13" t="s">
        <v>33</v>
      </c>
      <c r="AX857" s="13" t="s">
        <v>78</v>
      </c>
      <c r="AY857" s="162" t="s">
        <v>169</v>
      </c>
    </row>
    <row r="858" spans="1:65" s="13" customFormat="1">
      <c r="B858" s="160"/>
      <c r="D858" s="161" t="s">
        <v>178</v>
      </c>
      <c r="E858" s="162" t="s">
        <v>1</v>
      </c>
      <c r="F858" s="163" t="s">
        <v>963</v>
      </c>
      <c r="H858" s="164">
        <v>16.318000000000001</v>
      </c>
      <c r="I858" s="165"/>
      <c r="L858" s="160"/>
      <c r="M858" s="166"/>
      <c r="N858" s="167"/>
      <c r="O858" s="167"/>
      <c r="P858" s="167"/>
      <c r="Q858" s="167"/>
      <c r="R858" s="167"/>
      <c r="S858" s="167"/>
      <c r="T858" s="168"/>
      <c r="AT858" s="162" t="s">
        <v>178</v>
      </c>
      <c r="AU858" s="162" t="s">
        <v>176</v>
      </c>
      <c r="AV858" s="13" t="s">
        <v>176</v>
      </c>
      <c r="AW858" s="13" t="s">
        <v>33</v>
      </c>
      <c r="AX858" s="13" t="s">
        <v>78</v>
      </c>
      <c r="AY858" s="162" t="s">
        <v>169</v>
      </c>
    </row>
    <row r="859" spans="1:65" s="13" customFormat="1">
      <c r="B859" s="160"/>
      <c r="D859" s="161" t="s">
        <v>178</v>
      </c>
      <c r="E859" s="162" t="s">
        <v>1</v>
      </c>
      <c r="F859" s="163" t="s">
        <v>964</v>
      </c>
      <c r="H859" s="164">
        <v>24.074999999999999</v>
      </c>
      <c r="I859" s="165"/>
      <c r="L859" s="160"/>
      <c r="M859" s="166"/>
      <c r="N859" s="167"/>
      <c r="O859" s="167"/>
      <c r="P859" s="167"/>
      <c r="Q859" s="167"/>
      <c r="R859" s="167"/>
      <c r="S859" s="167"/>
      <c r="T859" s="168"/>
      <c r="AT859" s="162" t="s">
        <v>178</v>
      </c>
      <c r="AU859" s="162" t="s">
        <v>176</v>
      </c>
      <c r="AV859" s="13" t="s">
        <v>176</v>
      </c>
      <c r="AW859" s="13" t="s">
        <v>33</v>
      </c>
      <c r="AX859" s="13" t="s">
        <v>78</v>
      </c>
      <c r="AY859" s="162" t="s">
        <v>169</v>
      </c>
    </row>
    <row r="860" spans="1:65" s="13" customFormat="1">
      <c r="B860" s="160"/>
      <c r="D860" s="161" t="s">
        <v>178</v>
      </c>
      <c r="E860" s="162" t="s">
        <v>1</v>
      </c>
      <c r="F860" s="163" t="s">
        <v>965</v>
      </c>
      <c r="H860" s="164">
        <v>4.4000000000000004</v>
      </c>
      <c r="I860" s="165"/>
      <c r="L860" s="160"/>
      <c r="M860" s="166"/>
      <c r="N860" s="167"/>
      <c r="O860" s="167"/>
      <c r="P860" s="167"/>
      <c r="Q860" s="167"/>
      <c r="R860" s="167"/>
      <c r="S860" s="167"/>
      <c r="T860" s="168"/>
      <c r="AT860" s="162" t="s">
        <v>178</v>
      </c>
      <c r="AU860" s="162" t="s">
        <v>176</v>
      </c>
      <c r="AV860" s="13" t="s">
        <v>176</v>
      </c>
      <c r="AW860" s="13" t="s">
        <v>33</v>
      </c>
      <c r="AX860" s="13" t="s">
        <v>78</v>
      </c>
      <c r="AY860" s="162" t="s">
        <v>169</v>
      </c>
    </row>
    <row r="861" spans="1:65" s="13" customFormat="1">
      <c r="B861" s="160"/>
      <c r="D861" s="161" t="s">
        <v>178</v>
      </c>
      <c r="E861" s="162" t="s">
        <v>1</v>
      </c>
      <c r="F861" s="163" t="s">
        <v>966</v>
      </c>
      <c r="H861" s="164">
        <v>5.0999999999999996</v>
      </c>
      <c r="I861" s="165"/>
      <c r="L861" s="160"/>
      <c r="M861" s="166"/>
      <c r="N861" s="167"/>
      <c r="O861" s="167"/>
      <c r="P861" s="167"/>
      <c r="Q861" s="167"/>
      <c r="R861" s="167"/>
      <c r="S861" s="167"/>
      <c r="T861" s="168"/>
      <c r="AT861" s="162" t="s">
        <v>178</v>
      </c>
      <c r="AU861" s="162" t="s">
        <v>176</v>
      </c>
      <c r="AV861" s="13" t="s">
        <v>176</v>
      </c>
      <c r="AW861" s="13" t="s">
        <v>33</v>
      </c>
      <c r="AX861" s="13" t="s">
        <v>78</v>
      </c>
      <c r="AY861" s="162" t="s">
        <v>169</v>
      </c>
    </row>
    <row r="862" spans="1:65" s="13" customFormat="1">
      <c r="B862" s="160"/>
      <c r="D862" s="161" t="s">
        <v>178</v>
      </c>
      <c r="E862" s="162" t="s">
        <v>1</v>
      </c>
      <c r="F862" s="163" t="s">
        <v>967</v>
      </c>
      <c r="H862" s="164">
        <v>2.4</v>
      </c>
      <c r="I862" s="165"/>
      <c r="L862" s="160"/>
      <c r="M862" s="166"/>
      <c r="N862" s="167"/>
      <c r="O862" s="167"/>
      <c r="P862" s="167"/>
      <c r="Q862" s="167"/>
      <c r="R862" s="167"/>
      <c r="S862" s="167"/>
      <c r="T862" s="168"/>
      <c r="AT862" s="162" t="s">
        <v>178</v>
      </c>
      <c r="AU862" s="162" t="s">
        <v>176</v>
      </c>
      <c r="AV862" s="13" t="s">
        <v>176</v>
      </c>
      <c r="AW862" s="13" t="s">
        <v>33</v>
      </c>
      <c r="AX862" s="13" t="s">
        <v>78</v>
      </c>
      <c r="AY862" s="162" t="s">
        <v>169</v>
      </c>
    </row>
    <row r="863" spans="1:65" s="13" customFormat="1">
      <c r="B863" s="160"/>
      <c r="D863" s="161" t="s">
        <v>178</v>
      </c>
      <c r="E863" s="162" t="s">
        <v>1</v>
      </c>
      <c r="F863" s="163" t="s">
        <v>968</v>
      </c>
      <c r="H863" s="164">
        <v>0.84</v>
      </c>
      <c r="I863" s="165"/>
      <c r="L863" s="160"/>
      <c r="M863" s="166"/>
      <c r="N863" s="167"/>
      <c r="O863" s="167"/>
      <c r="P863" s="167"/>
      <c r="Q863" s="167"/>
      <c r="R863" s="167"/>
      <c r="S863" s="167"/>
      <c r="T863" s="168"/>
      <c r="AT863" s="162" t="s">
        <v>178</v>
      </c>
      <c r="AU863" s="162" t="s">
        <v>176</v>
      </c>
      <c r="AV863" s="13" t="s">
        <v>176</v>
      </c>
      <c r="AW863" s="13" t="s">
        <v>33</v>
      </c>
      <c r="AX863" s="13" t="s">
        <v>78</v>
      </c>
      <c r="AY863" s="162" t="s">
        <v>169</v>
      </c>
    </row>
    <row r="864" spans="1:65" s="13" customFormat="1">
      <c r="B864" s="160"/>
      <c r="D864" s="161" t="s">
        <v>178</v>
      </c>
      <c r="E864" s="162" t="s">
        <v>1</v>
      </c>
      <c r="F864" s="163" t="s">
        <v>969</v>
      </c>
      <c r="H864" s="164">
        <v>7.0129999999999999</v>
      </c>
      <c r="I864" s="165"/>
      <c r="L864" s="160"/>
      <c r="M864" s="166"/>
      <c r="N864" s="167"/>
      <c r="O864" s="167"/>
      <c r="P864" s="167"/>
      <c r="Q864" s="167"/>
      <c r="R864" s="167"/>
      <c r="S864" s="167"/>
      <c r="T864" s="168"/>
      <c r="AT864" s="162" t="s">
        <v>178</v>
      </c>
      <c r="AU864" s="162" t="s">
        <v>176</v>
      </c>
      <c r="AV864" s="13" t="s">
        <v>176</v>
      </c>
      <c r="AW864" s="13" t="s">
        <v>33</v>
      </c>
      <c r="AX864" s="13" t="s">
        <v>78</v>
      </c>
      <c r="AY864" s="162" t="s">
        <v>169</v>
      </c>
    </row>
    <row r="865" spans="1:65" s="13" customFormat="1">
      <c r="B865" s="160"/>
      <c r="D865" s="161" t="s">
        <v>178</v>
      </c>
      <c r="E865" s="162" t="s">
        <v>1</v>
      </c>
      <c r="F865" s="163" t="s">
        <v>970</v>
      </c>
      <c r="H865" s="164">
        <v>7.9050000000000002</v>
      </c>
      <c r="I865" s="165"/>
      <c r="L865" s="160"/>
      <c r="M865" s="166"/>
      <c r="N865" s="167"/>
      <c r="O865" s="167"/>
      <c r="P865" s="167"/>
      <c r="Q865" s="167"/>
      <c r="R865" s="167"/>
      <c r="S865" s="167"/>
      <c r="T865" s="168"/>
      <c r="AT865" s="162" t="s">
        <v>178</v>
      </c>
      <c r="AU865" s="162" t="s">
        <v>176</v>
      </c>
      <c r="AV865" s="13" t="s">
        <v>176</v>
      </c>
      <c r="AW865" s="13" t="s">
        <v>33</v>
      </c>
      <c r="AX865" s="13" t="s">
        <v>78</v>
      </c>
      <c r="AY865" s="162" t="s">
        <v>169</v>
      </c>
    </row>
    <row r="866" spans="1:65" s="13" customFormat="1">
      <c r="B866" s="160"/>
      <c r="D866" s="161" t="s">
        <v>178</v>
      </c>
      <c r="E866" s="162" t="s">
        <v>1</v>
      </c>
      <c r="F866" s="163" t="s">
        <v>971</v>
      </c>
      <c r="H866" s="164">
        <v>7.758</v>
      </c>
      <c r="I866" s="165"/>
      <c r="L866" s="160"/>
      <c r="M866" s="166"/>
      <c r="N866" s="167"/>
      <c r="O866" s="167"/>
      <c r="P866" s="167"/>
      <c r="Q866" s="167"/>
      <c r="R866" s="167"/>
      <c r="S866" s="167"/>
      <c r="T866" s="168"/>
      <c r="AT866" s="162" t="s">
        <v>178</v>
      </c>
      <c r="AU866" s="162" t="s">
        <v>176</v>
      </c>
      <c r="AV866" s="13" t="s">
        <v>176</v>
      </c>
      <c r="AW866" s="13" t="s">
        <v>33</v>
      </c>
      <c r="AX866" s="13" t="s">
        <v>78</v>
      </c>
      <c r="AY866" s="162" t="s">
        <v>169</v>
      </c>
    </row>
    <row r="867" spans="1:65" s="13" customFormat="1">
      <c r="B867" s="160"/>
      <c r="D867" s="161" t="s">
        <v>178</v>
      </c>
      <c r="E867" s="162" t="s">
        <v>1</v>
      </c>
      <c r="F867" s="163" t="s">
        <v>972</v>
      </c>
      <c r="H867" s="164">
        <v>3.1629999999999998</v>
      </c>
      <c r="I867" s="165"/>
      <c r="L867" s="160"/>
      <c r="M867" s="166"/>
      <c r="N867" s="167"/>
      <c r="O867" s="167"/>
      <c r="P867" s="167"/>
      <c r="Q867" s="167"/>
      <c r="R867" s="167"/>
      <c r="S867" s="167"/>
      <c r="T867" s="168"/>
      <c r="AT867" s="162" t="s">
        <v>178</v>
      </c>
      <c r="AU867" s="162" t="s">
        <v>176</v>
      </c>
      <c r="AV867" s="13" t="s">
        <v>176</v>
      </c>
      <c r="AW867" s="13" t="s">
        <v>33</v>
      </c>
      <c r="AX867" s="13" t="s">
        <v>78</v>
      </c>
      <c r="AY867" s="162" t="s">
        <v>169</v>
      </c>
    </row>
    <row r="868" spans="1:65" s="13" customFormat="1">
      <c r="B868" s="160"/>
      <c r="D868" s="161" t="s">
        <v>178</v>
      </c>
      <c r="E868" s="162" t="s">
        <v>1</v>
      </c>
      <c r="F868" s="163" t="s">
        <v>973</v>
      </c>
      <c r="H868" s="164">
        <v>2.9329999999999998</v>
      </c>
      <c r="I868" s="165"/>
      <c r="L868" s="160"/>
      <c r="M868" s="166"/>
      <c r="N868" s="167"/>
      <c r="O868" s="167"/>
      <c r="P868" s="167"/>
      <c r="Q868" s="167"/>
      <c r="R868" s="167"/>
      <c r="S868" s="167"/>
      <c r="T868" s="168"/>
      <c r="AT868" s="162" t="s">
        <v>178</v>
      </c>
      <c r="AU868" s="162" t="s">
        <v>176</v>
      </c>
      <c r="AV868" s="13" t="s">
        <v>176</v>
      </c>
      <c r="AW868" s="13" t="s">
        <v>33</v>
      </c>
      <c r="AX868" s="13" t="s">
        <v>78</v>
      </c>
      <c r="AY868" s="162" t="s">
        <v>169</v>
      </c>
    </row>
    <row r="869" spans="1:65" s="15" customFormat="1">
      <c r="B869" s="176"/>
      <c r="D869" s="161" t="s">
        <v>178</v>
      </c>
      <c r="E869" s="177" t="s">
        <v>1</v>
      </c>
      <c r="F869" s="178" t="s">
        <v>186</v>
      </c>
      <c r="H869" s="179">
        <v>122.833</v>
      </c>
      <c r="I869" s="180"/>
      <c r="L869" s="176"/>
      <c r="M869" s="181"/>
      <c r="N869" s="182"/>
      <c r="O869" s="182"/>
      <c r="P869" s="182"/>
      <c r="Q869" s="182"/>
      <c r="R869" s="182"/>
      <c r="S869" s="182"/>
      <c r="T869" s="183"/>
      <c r="AT869" s="177" t="s">
        <v>178</v>
      </c>
      <c r="AU869" s="177" t="s">
        <v>176</v>
      </c>
      <c r="AV869" s="15" t="s">
        <v>175</v>
      </c>
      <c r="AW869" s="15" t="s">
        <v>33</v>
      </c>
      <c r="AX869" s="15" t="s">
        <v>86</v>
      </c>
      <c r="AY869" s="177" t="s">
        <v>169</v>
      </c>
    </row>
    <row r="870" spans="1:65" s="2" customFormat="1" ht="24.15" customHeight="1">
      <c r="A870" s="33"/>
      <c r="B870" s="145"/>
      <c r="C870" s="146" t="s">
        <v>974</v>
      </c>
      <c r="D870" s="146" t="s">
        <v>171</v>
      </c>
      <c r="E870" s="147" t="s">
        <v>975</v>
      </c>
      <c r="F870" s="148" t="s">
        <v>976</v>
      </c>
      <c r="G870" s="149" t="s">
        <v>328</v>
      </c>
      <c r="H870" s="150">
        <v>474.25</v>
      </c>
      <c r="I870" s="151"/>
      <c r="J870" s="150">
        <f>ROUND(I870*H870,3)</f>
        <v>0</v>
      </c>
      <c r="K870" s="152"/>
      <c r="L870" s="34"/>
      <c r="M870" s="153" t="s">
        <v>1</v>
      </c>
      <c r="N870" s="154" t="s">
        <v>44</v>
      </c>
      <c r="O870" s="59"/>
      <c r="P870" s="155">
        <f>O870*H870</f>
        <v>0</v>
      </c>
      <c r="Q870" s="155">
        <v>4.0000000000000002E-4</v>
      </c>
      <c r="R870" s="155">
        <f>Q870*H870</f>
        <v>0.18970000000000001</v>
      </c>
      <c r="S870" s="155">
        <v>0</v>
      </c>
      <c r="T870" s="156">
        <f>S870*H870</f>
        <v>0</v>
      </c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R870" s="157" t="s">
        <v>175</v>
      </c>
      <c r="AT870" s="157" t="s">
        <v>171</v>
      </c>
      <c r="AU870" s="157" t="s">
        <v>176</v>
      </c>
      <c r="AY870" s="18" t="s">
        <v>169</v>
      </c>
      <c r="BE870" s="158">
        <f>IF(N870="základná",J870,0)</f>
        <v>0</v>
      </c>
      <c r="BF870" s="158">
        <f>IF(N870="znížená",J870,0)</f>
        <v>0</v>
      </c>
      <c r="BG870" s="158">
        <f>IF(N870="zákl. prenesená",J870,0)</f>
        <v>0</v>
      </c>
      <c r="BH870" s="158">
        <f>IF(N870="zníž. prenesená",J870,0)</f>
        <v>0</v>
      </c>
      <c r="BI870" s="158">
        <f>IF(N870="nulová",J870,0)</f>
        <v>0</v>
      </c>
      <c r="BJ870" s="18" t="s">
        <v>176</v>
      </c>
      <c r="BK870" s="159">
        <f>ROUND(I870*H870,3)</f>
        <v>0</v>
      </c>
      <c r="BL870" s="18" t="s">
        <v>175</v>
      </c>
      <c r="BM870" s="157" t="s">
        <v>977</v>
      </c>
    </row>
    <row r="871" spans="1:65" s="13" customFormat="1">
      <c r="B871" s="160"/>
      <c r="D871" s="161" t="s">
        <v>178</v>
      </c>
      <c r="E871" s="162" t="s">
        <v>1</v>
      </c>
      <c r="F871" s="163" t="s">
        <v>978</v>
      </c>
      <c r="H871" s="164">
        <v>293.83999999999997</v>
      </c>
      <c r="I871" s="165"/>
      <c r="L871" s="160"/>
      <c r="M871" s="166"/>
      <c r="N871" s="167"/>
      <c r="O871" s="167"/>
      <c r="P871" s="167"/>
      <c r="Q871" s="167"/>
      <c r="R871" s="167"/>
      <c r="S871" s="167"/>
      <c r="T871" s="168"/>
      <c r="AT871" s="162" t="s">
        <v>178</v>
      </c>
      <c r="AU871" s="162" t="s">
        <v>176</v>
      </c>
      <c r="AV871" s="13" t="s">
        <v>176</v>
      </c>
      <c r="AW871" s="13" t="s">
        <v>33</v>
      </c>
      <c r="AX871" s="13" t="s">
        <v>78</v>
      </c>
      <c r="AY871" s="162" t="s">
        <v>169</v>
      </c>
    </row>
    <row r="872" spans="1:65" s="13" customFormat="1">
      <c r="B872" s="160"/>
      <c r="D872" s="161" t="s">
        <v>178</v>
      </c>
      <c r="E872" s="162" t="s">
        <v>1</v>
      </c>
      <c r="F872" s="163" t="s">
        <v>979</v>
      </c>
      <c r="H872" s="164">
        <v>-10.31</v>
      </c>
      <c r="I872" s="165"/>
      <c r="L872" s="160"/>
      <c r="M872" s="166"/>
      <c r="N872" s="167"/>
      <c r="O872" s="167"/>
      <c r="P872" s="167"/>
      <c r="Q872" s="167"/>
      <c r="R872" s="167"/>
      <c r="S872" s="167"/>
      <c r="T872" s="168"/>
      <c r="AT872" s="162" t="s">
        <v>178</v>
      </c>
      <c r="AU872" s="162" t="s">
        <v>176</v>
      </c>
      <c r="AV872" s="13" t="s">
        <v>176</v>
      </c>
      <c r="AW872" s="13" t="s">
        <v>33</v>
      </c>
      <c r="AX872" s="13" t="s">
        <v>78</v>
      </c>
      <c r="AY872" s="162" t="s">
        <v>169</v>
      </c>
    </row>
    <row r="873" spans="1:65" s="13" customFormat="1">
      <c r="B873" s="160"/>
      <c r="D873" s="161" t="s">
        <v>178</v>
      </c>
      <c r="E873" s="162" t="s">
        <v>1</v>
      </c>
      <c r="F873" s="163" t="s">
        <v>980</v>
      </c>
      <c r="H873" s="164">
        <v>157.44999999999999</v>
      </c>
      <c r="I873" s="165"/>
      <c r="L873" s="160"/>
      <c r="M873" s="166"/>
      <c r="N873" s="167"/>
      <c r="O873" s="167"/>
      <c r="P873" s="167"/>
      <c r="Q873" s="167"/>
      <c r="R873" s="167"/>
      <c r="S873" s="167"/>
      <c r="T873" s="168"/>
      <c r="AT873" s="162" t="s">
        <v>178</v>
      </c>
      <c r="AU873" s="162" t="s">
        <v>176</v>
      </c>
      <c r="AV873" s="13" t="s">
        <v>176</v>
      </c>
      <c r="AW873" s="13" t="s">
        <v>33</v>
      </c>
      <c r="AX873" s="13" t="s">
        <v>78</v>
      </c>
      <c r="AY873" s="162" t="s">
        <v>169</v>
      </c>
    </row>
    <row r="874" spans="1:65" s="13" customFormat="1">
      <c r="B874" s="160"/>
      <c r="D874" s="161" t="s">
        <v>178</v>
      </c>
      <c r="E874" s="162" t="s">
        <v>1</v>
      </c>
      <c r="F874" s="163" t="s">
        <v>981</v>
      </c>
      <c r="H874" s="164">
        <v>-7.15</v>
      </c>
      <c r="I874" s="165"/>
      <c r="L874" s="160"/>
      <c r="M874" s="166"/>
      <c r="N874" s="167"/>
      <c r="O874" s="167"/>
      <c r="P874" s="167"/>
      <c r="Q874" s="167"/>
      <c r="R874" s="167"/>
      <c r="S874" s="167"/>
      <c r="T874" s="168"/>
      <c r="AT874" s="162" t="s">
        <v>178</v>
      </c>
      <c r="AU874" s="162" t="s">
        <v>176</v>
      </c>
      <c r="AV874" s="13" t="s">
        <v>176</v>
      </c>
      <c r="AW874" s="13" t="s">
        <v>33</v>
      </c>
      <c r="AX874" s="13" t="s">
        <v>78</v>
      </c>
      <c r="AY874" s="162" t="s">
        <v>169</v>
      </c>
    </row>
    <row r="875" spans="1:65" s="16" customFormat="1">
      <c r="B875" s="184"/>
      <c r="D875" s="161" t="s">
        <v>178</v>
      </c>
      <c r="E875" s="185" t="s">
        <v>1</v>
      </c>
      <c r="F875" s="186" t="s">
        <v>201</v>
      </c>
      <c r="H875" s="187">
        <v>433.83</v>
      </c>
      <c r="I875" s="188"/>
      <c r="L875" s="184"/>
      <c r="M875" s="189"/>
      <c r="N875" s="190"/>
      <c r="O875" s="190"/>
      <c r="P875" s="190"/>
      <c r="Q875" s="190"/>
      <c r="R875" s="190"/>
      <c r="S875" s="190"/>
      <c r="T875" s="191"/>
      <c r="AT875" s="185" t="s">
        <v>178</v>
      </c>
      <c r="AU875" s="185" t="s">
        <v>176</v>
      </c>
      <c r="AV875" s="16" t="s">
        <v>187</v>
      </c>
      <c r="AW875" s="16" t="s">
        <v>33</v>
      </c>
      <c r="AX875" s="16" t="s">
        <v>78</v>
      </c>
      <c r="AY875" s="185" t="s">
        <v>169</v>
      </c>
    </row>
    <row r="876" spans="1:65" s="14" customFormat="1">
      <c r="B876" s="169"/>
      <c r="D876" s="161" t="s">
        <v>178</v>
      </c>
      <c r="E876" s="170" t="s">
        <v>1</v>
      </c>
      <c r="F876" s="171" t="s">
        <v>982</v>
      </c>
      <c r="H876" s="170" t="s">
        <v>1</v>
      </c>
      <c r="I876" s="172"/>
      <c r="L876" s="169"/>
      <c r="M876" s="173"/>
      <c r="N876" s="174"/>
      <c r="O876" s="174"/>
      <c r="P876" s="174"/>
      <c r="Q876" s="174"/>
      <c r="R876" s="174"/>
      <c r="S876" s="174"/>
      <c r="T876" s="175"/>
      <c r="AT876" s="170" t="s">
        <v>178</v>
      </c>
      <c r="AU876" s="170" t="s">
        <v>176</v>
      </c>
      <c r="AV876" s="14" t="s">
        <v>86</v>
      </c>
      <c r="AW876" s="14" t="s">
        <v>33</v>
      </c>
      <c r="AX876" s="14" t="s">
        <v>78</v>
      </c>
      <c r="AY876" s="170" t="s">
        <v>169</v>
      </c>
    </row>
    <row r="877" spans="1:65" s="14" customFormat="1">
      <c r="B877" s="169"/>
      <c r="D877" s="161" t="s">
        <v>178</v>
      </c>
      <c r="E877" s="170" t="s">
        <v>1</v>
      </c>
      <c r="F877" s="171" t="s">
        <v>900</v>
      </c>
      <c r="H877" s="170" t="s">
        <v>1</v>
      </c>
      <c r="I877" s="172"/>
      <c r="L877" s="169"/>
      <c r="M877" s="173"/>
      <c r="N877" s="174"/>
      <c r="O877" s="174"/>
      <c r="P877" s="174"/>
      <c r="Q877" s="174"/>
      <c r="R877" s="174"/>
      <c r="S877" s="174"/>
      <c r="T877" s="175"/>
      <c r="AT877" s="170" t="s">
        <v>178</v>
      </c>
      <c r="AU877" s="170" t="s">
        <v>176</v>
      </c>
      <c r="AV877" s="14" t="s">
        <v>86</v>
      </c>
      <c r="AW877" s="14" t="s">
        <v>33</v>
      </c>
      <c r="AX877" s="14" t="s">
        <v>78</v>
      </c>
      <c r="AY877" s="170" t="s">
        <v>169</v>
      </c>
    </row>
    <row r="878" spans="1:65" s="13" customFormat="1">
      <c r="B878" s="160"/>
      <c r="D878" s="161" t="s">
        <v>178</v>
      </c>
      <c r="E878" s="162" t="s">
        <v>1</v>
      </c>
      <c r="F878" s="163" t="s">
        <v>983</v>
      </c>
      <c r="H878" s="164">
        <v>3.1880000000000002</v>
      </c>
      <c r="I878" s="165"/>
      <c r="L878" s="160"/>
      <c r="M878" s="166"/>
      <c r="N878" s="167"/>
      <c r="O878" s="167"/>
      <c r="P878" s="167"/>
      <c r="Q878" s="167"/>
      <c r="R878" s="167"/>
      <c r="S878" s="167"/>
      <c r="T878" s="168"/>
      <c r="AT878" s="162" t="s">
        <v>178</v>
      </c>
      <c r="AU878" s="162" t="s">
        <v>176</v>
      </c>
      <c r="AV878" s="13" t="s">
        <v>176</v>
      </c>
      <c r="AW878" s="13" t="s">
        <v>33</v>
      </c>
      <c r="AX878" s="13" t="s">
        <v>78</v>
      </c>
      <c r="AY878" s="162" t="s">
        <v>169</v>
      </c>
    </row>
    <row r="879" spans="1:65" s="13" customFormat="1">
      <c r="B879" s="160"/>
      <c r="D879" s="161" t="s">
        <v>178</v>
      </c>
      <c r="E879" s="162" t="s">
        <v>1</v>
      </c>
      <c r="F879" s="163" t="s">
        <v>984</v>
      </c>
      <c r="H879" s="164">
        <v>1.75</v>
      </c>
      <c r="I879" s="165"/>
      <c r="L879" s="160"/>
      <c r="M879" s="166"/>
      <c r="N879" s="167"/>
      <c r="O879" s="167"/>
      <c r="P879" s="167"/>
      <c r="Q879" s="167"/>
      <c r="R879" s="167"/>
      <c r="S879" s="167"/>
      <c r="T879" s="168"/>
      <c r="AT879" s="162" t="s">
        <v>178</v>
      </c>
      <c r="AU879" s="162" t="s">
        <v>176</v>
      </c>
      <c r="AV879" s="13" t="s">
        <v>176</v>
      </c>
      <c r="AW879" s="13" t="s">
        <v>33</v>
      </c>
      <c r="AX879" s="13" t="s">
        <v>78</v>
      </c>
      <c r="AY879" s="162" t="s">
        <v>169</v>
      </c>
    </row>
    <row r="880" spans="1:65" s="13" customFormat="1">
      <c r="B880" s="160"/>
      <c r="D880" s="161" t="s">
        <v>178</v>
      </c>
      <c r="E880" s="162" t="s">
        <v>1</v>
      </c>
      <c r="F880" s="163" t="s">
        <v>985</v>
      </c>
      <c r="H880" s="164">
        <v>3.1880000000000002</v>
      </c>
      <c r="I880" s="165"/>
      <c r="L880" s="160"/>
      <c r="M880" s="166"/>
      <c r="N880" s="167"/>
      <c r="O880" s="167"/>
      <c r="P880" s="167"/>
      <c r="Q880" s="167"/>
      <c r="R880" s="167"/>
      <c r="S880" s="167"/>
      <c r="T880" s="168"/>
      <c r="AT880" s="162" t="s">
        <v>178</v>
      </c>
      <c r="AU880" s="162" t="s">
        <v>176</v>
      </c>
      <c r="AV880" s="13" t="s">
        <v>176</v>
      </c>
      <c r="AW880" s="13" t="s">
        <v>33</v>
      </c>
      <c r="AX880" s="13" t="s">
        <v>78</v>
      </c>
      <c r="AY880" s="162" t="s">
        <v>169</v>
      </c>
    </row>
    <row r="881" spans="1:65" s="14" customFormat="1">
      <c r="B881" s="169"/>
      <c r="D881" s="161" t="s">
        <v>178</v>
      </c>
      <c r="E881" s="170" t="s">
        <v>1</v>
      </c>
      <c r="F881" s="171" t="s">
        <v>904</v>
      </c>
      <c r="H881" s="170" t="s">
        <v>1</v>
      </c>
      <c r="I881" s="172"/>
      <c r="L881" s="169"/>
      <c r="M881" s="173"/>
      <c r="N881" s="174"/>
      <c r="O881" s="174"/>
      <c r="P881" s="174"/>
      <c r="Q881" s="174"/>
      <c r="R881" s="174"/>
      <c r="S881" s="174"/>
      <c r="T881" s="175"/>
      <c r="AT881" s="170" t="s">
        <v>178</v>
      </c>
      <c r="AU881" s="170" t="s">
        <v>176</v>
      </c>
      <c r="AV881" s="14" t="s">
        <v>86</v>
      </c>
      <c r="AW881" s="14" t="s">
        <v>33</v>
      </c>
      <c r="AX881" s="14" t="s">
        <v>78</v>
      </c>
      <c r="AY881" s="170" t="s">
        <v>169</v>
      </c>
    </row>
    <row r="882" spans="1:65" s="13" customFormat="1">
      <c r="B882" s="160"/>
      <c r="D882" s="161" t="s">
        <v>178</v>
      </c>
      <c r="E882" s="162" t="s">
        <v>1</v>
      </c>
      <c r="F882" s="163" t="s">
        <v>986</v>
      </c>
      <c r="H882" s="164">
        <v>1.956</v>
      </c>
      <c r="I882" s="165"/>
      <c r="L882" s="160"/>
      <c r="M882" s="166"/>
      <c r="N882" s="167"/>
      <c r="O882" s="167"/>
      <c r="P882" s="167"/>
      <c r="Q882" s="167"/>
      <c r="R882" s="167"/>
      <c r="S882" s="167"/>
      <c r="T882" s="168"/>
      <c r="AT882" s="162" t="s">
        <v>178</v>
      </c>
      <c r="AU882" s="162" t="s">
        <v>176</v>
      </c>
      <c r="AV882" s="13" t="s">
        <v>176</v>
      </c>
      <c r="AW882" s="13" t="s">
        <v>33</v>
      </c>
      <c r="AX882" s="13" t="s">
        <v>78</v>
      </c>
      <c r="AY882" s="162" t="s">
        <v>169</v>
      </c>
    </row>
    <row r="883" spans="1:65" s="14" customFormat="1">
      <c r="B883" s="169"/>
      <c r="D883" s="161" t="s">
        <v>178</v>
      </c>
      <c r="E883" s="170" t="s">
        <v>1</v>
      </c>
      <c r="F883" s="171" t="s">
        <v>987</v>
      </c>
      <c r="H883" s="170" t="s">
        <v>1</v>
      </c>
      <c r="I883" s="172"/>
      <c r="L883" s="169"/>
      <c r="M883" s="173"/>
      <c r="N883" s="174"/>
      <c r="O883" s="174"/>
      <c r="P883" s="174"/>
      <c r="Q883" s="174"/>
      <c r="R883" s="174"/>
      <c r="S883" s="174"/>
      <c r="T883" s="175"/>
      <c r="AT883" s="170" t="s">
        <v>178</v>
      </c>
      <c r="AU883" s="170" t="s">
        <v>176</v>
      </c>
      <c r="AV883" s="14" t="s">
        <v>86</v>
      </c>
      <c r="AW883" s="14" t="s">
        <v>33</v>
      </c>
      <c r="AX883" s="14" t="s">
        <v>78</v>
      </c>
      <c r="AY883" s="170" t="s">
        <v>169</v>
      </c>
    </row>
    <row r="884" spans="1:65" s="13" customFormat="1">
      <c r="B884" s="160"/>
      <c r="D884" s="161" t="s">
        <v>178</v>
      </c>
      <c r="E884" s="162" t="s">
        <v>1</v>
      </c>
      <c r="F884" s="163" t="s">
        <v>988</v>
      </c>
      <c r="H884" s="164">
        <v>1.925</v>
      </c>
      <c r="I884" s="165"/>
      <c r="L884" s="160"/>
      <c r="M884" s="166"/>
      <c r="N884" s="167"/>
      <c r="O884" s="167"/>
      <c r="P884" s="167"/>
      <c r="Q884" s="167"/>
      <c r="R884" s="167"/>
      <c r="S884" s="167"/>
      <c r="T884" s="168"/>
      <c r="AT884" s="162" t="s">
        <v>178</v>
      </c>
      <c r="AU884" s="162" t="s">
        <v>176</v>
      </c>
      <c r="AV884" s="13" t="s">
        <v>176</v>
      </c>
      <c r="AW884" s="13" t="s">
        <v>33</v>
      </c>
      <c r="AX884" s="13" t="s">
        <v>78</v>
      </c>
      <c r="AY884" s="162" t="s">
        <v>169</v>
      </c>
    </row>
    <row r="885" spans="1:65" s="14" customFormat="1">
      <c r="B885" s="169"/>
      <c r="D885" s="161" t="s">
        <v>178</v>
      </c>
      <c r="E885" s="170" t="s">
        <v>1</v>
      </c>
      <c r="F885" s="171" t="s">
        <v>908</v>
      </c>
      <c r="H885" s="170" t="s">
        <v>1</v>
      </c>
      <c r="I885" s="172"/>
      <c r="L885" s="169"/>
      <c r="M885" s="173"/>
      <c r="N885" s="174"/>
      <c r="O885" s="174"/>
      <c r="P885" s="174"/>
      <c r="Q885" s="174"/>
      <c r="R885" s="174"/>
      <c r="S885" s="174"/>
      <c r="T885" s="175"/>
      <c r="AT885" s="170" t="s">
        <v>178</v>
      </c>
      <c r="AU885" s="170" t="s">
        <v>176</v>
      </c>
      <c r="AV885" s="14" t="s">
        <v>86</v>
      </c>
      <c r="AW885" s="14" t="s">
        <v>33</v>
      </c>
      <c r="AX885" s="14" t="s">
        <v>78</v>
      </c>
      <c r="AY885" s="170" t="s">
        <v>169</v>
      </c>
    </row>
    <row r="886" spans="1:65" s="13" customFormat="1">
      <c r="B886" s="160"/>
      <c r="D886" s="161" t="s">
        <v>178</v>
      </c>
      <c r="E886" s="162" t="s">
        <v>1</v>
      </c>
      <c r="F886" s="163" t="s">
        <v>928</v>
      </c>
      <c r="H886" s="164">
        <v>7.15</v>
      </c>
      <c r="I886" s="165"/>
      <c r="L886" s="160"/>
      <c r="M886" s="166"/>
      <c r="N886" s="167"/>
      <c r="O886" s="167"/>
      <c r="P886" s="167"/>
      <c r="Q886" s="167"/>
      <c r="R886" s="167"/>
      <c r="S886" s="167"/>
      <c r="T886" s="168"/>
      <c r="AT886" s="162" t="s">
        <v>178</v>
      </c>
      <c r="AU886" s="162" t="s">
        <v>176</v>
      </c>
      <c r="AV886" s="13" t="s">
        <v>176</v>
      </c>
      <c r="AW886" s="13" t="s">
        <v>33</v>
      </c>
      <c r="AX886" s="13" t="s">
        <v>78</v>
      </c>
      <c r="AY886" s="162" t="s">
        <v>169</v>
      </c>
    </row>
    <row r="887" spans="1:65" s="16" customFormat="1">
      <c r="B887" s="184"/>
      <c r="D887" s="161" t="s">
        <v>178</v>
      </c>
      <c r="E887" s="185" t="s">
        <v>1</v>
      </c>
      <c r="F887" s="186" t="s">
        <v>201</v>
      </c>
      <c r="H887" s="187">
        <v>19.157000000000004</v>
      </c>
      <c r="I887" s="188"/>
      <c r="L887" s="184"/>
      <c r="M887" s="189"/>
      <c r="N887" s="190"/>
      <c r="O887" s="190"/>
      <c r="P887" s="190"/>
      <c r="Q887" s="190"/>
      <c r="R887" s="190"/>
      <c r="S887" s="190"/>
      <c r="T887" s="191"/>
      <c r="AT887" s="185" t="s">
        <v>178</v>
      </c>
      <c r="AU887" s="185" t="s">
        <v>176</v>
      </c>
      <c r="AV887" s="16" t="s">
        <v>187</v>
      </c>
      <c r="AW887" s="16" t="s">
        <v>33</v>
      </c>
      <c r="AX887" s="16" t="s">
        <v>78</v>
      </c>
      <c r="AY887" s="185" t="s">
        <v>169</v>
      </c>
    </row>
    <row r="888" spans="1:65" s="13" customFormat="1">
      <c r="B888" s="160"/>
      <c r="D888" s="161" t="s">
        <v>178</v>
      </c>
      <c r="E888" s="162" t="s">
        <v>1</v>
      </c>
      <c r="F888" s="163" t="s">
        <v>989</v>
      </c>
      <c r="H888" s="164">
        <v>21.263000000000002</v>
      </c>
      <c r="I888" s="165"/>
      <c r="L888" s="160"/>
      <c r="M888" s="166"/>
      <c r="N888" s="167"/>
      <c r="O888" s="167"/>
      <c r="P888" s="167"/>
      <c r="Q888" s="167"/>
      <c r="R888" s="167"/>
      <c r="S888" s="167"/>
      <c r="T888" s="168"/>
      <c r="AT888" s="162" t="s">
        <v>178</v>
      </c>
      <c r="AU888" s="162" t="s">
        <v>176</v>
      </c>
      <c r="AV888" s="13" t="s">
        <v>176</v>
      </c>
      <c r="AW888" s="13" t="s">
        <v>33</v>
      </c>
      <c r="AX888" s="13" t="s">
        <v>78</v>
      </c>
      <c r="AY888" s="162" t="s">
        <v>169</v>
      </c>
    </row>
    <row r="889" spans="1:65" s="15" customFormat="1">
      <c r="B889" s="176"/>
      <c r="D889" s="161" t="s">
        <v>178</v>
      </c>
      <c r="E889" s="177" t="s">
        <v>1</v>
      </c>
      <c r="F889" s="178" t="s">
        <v>186</v>
      </c>
      <c r="H889" s="179">
        <v>474.24999999999994</v>
      </c>
      <c r="I889" s="180"/>
      <c r="L889" s="176"/>
      <c r="M889" s="181"/>
      <c r="N889" s="182"/>
      <c r="O889" s="182"/>
      <c r="P889" s="182"/>
      <c r="Q889" s="182"/>
      <c r="R889" s="182"/>
      <c r="S889" s="182"/>
      <c r="T889" s="183"/>
      <c r="AT889" s="177" t="s">
        <v>178</v>
      </c>
      <c r="AU889" s="177" t="s">
        <v>176</v>
      </c>
      <c r="AV889" s="15" t="s">
        <v>175</v>
      </c>
      <c r="AW889" s="15" t="s">
        <v>33</v>
      </c>
      <c r="AX889" s="15" t="s">
        <v>86</v>
      </c>
      <c r="AY889" s="177" t="s">
        <v>169</v>
      </c>
    </row>
    <row r="890" spans="1:65" s="2" customFormat="1" ht="14.4" customHeight="1">
      <c r="A890" s="33"/>
      <c r="B890" s="145"/>
      <c r="C890" s="146" t="s">
        <v>990</v>
      </c>
      <c r="D890" s="146" t="s">
        <v>171</v>
      </c>
      <c r="E890" s="147" t="s">
        <v>991</v>
      </c>
      <c r="F890" s="148" t="s">
        <v>992</v>
      </c>
      <c r="G890" s="149" t="s">
        <v>328</v>
      </c>
      <c r="H890" s="150">
        <v>448.84</v>
      </c>
      <c r="I890" s="151"/>
      <c r="J890" s="150">
        <f>ROUND(I890*H890,3)</f>
        <v>0</v>
      </c>
      <c r="K890" s="152"/>
      <c r="L890" s="34"/>
      <c r="M890" s="153" t="s">
        <v>1</v>
      </c>
      <c r="N890" s="154" t="s">
        <v>44</v>
      </c>
      <c r="O890" s="59"/>
      <c r="P890" s="155">
        <f>O890*H890</f>
        <v>0</v>
      </c>
      <c r="Q890" s="155">
        <v>1.056E-2</v>
      </c>
      <c r="R890" s="155">
        <f>Q890*H890</f>
        <v>4.7397504000000001</v>
      </c>
      <c r="S890" s="155">
        <v>0</v>
      </c>
      <c r="T890" s="156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157" t="s">
        <v>175</v>
      </c>
      <c r="AT890" s="157" t="s">
        <v>171</v>
      </c>
      <c r="AU890" s="157" t="s">
        <v>176</v>
      </c>
      <c r="AY890" s="18" t="s">
        <v>169</v>
      </c>
      <c r="BE890" s="158">
        <f>IF(N890="základná",J890,0)</f>
        <v>0</v>
      </c>
      <c r="BF890" s="158">
        <f>IF(N890="znížená",J890,0)</f>
        <v>0</v>
      </c>
      <c r="BG890" s="158">
        <f>IF(N890="zákl. prenesená",J890,0)</f>
        <v>0</v>
      </c>
      <c r="BH890" s="158">
        <f>IF(N890="zníž. prenesená",J890,0)</f>
        <v>0</v>
      </c>
      <c r="BI890" s="158">
        <f>IF(N890="nulová",J890,0)</f>
        <v>0</v>
      </c>
      <c r="BJ890" s="18" t="s">
        <v>176</v>
      </c>
      <c r="BK890" s="159">
        <f>ROUND(I890*H890,3)</f>
        <v>0</v>
      </c>
      <c r="BL890" s="18" t="s">
        <v>175</v>
      </c>
      <c r="BM890" s="157" t="s">
        <v>993</v>
      </c>
    </row>
    <row r="891" spans="1:65" s="13" customFormat="1">
      <c r="B891" s="160"/>
      <c r="D891" s="161" t="s">
        <v>178</v>
      </c>
      <c r="E891" s="162" t="s">
        <v>1</v>
      </c>
      <c r="F891" s="163" t="s">
        <v>978</v>
      </c>
      <c r="H891" s="164">
        <v>293.83999999999997</v>
      </c>
      <c r="I891" s="165"/>
      <c r="L891" s="160"/>
      <c r="M891" s="166"/>
      <c r="N891" s="167"/>
      <c r="O891" s="167"/>
      <c r="P891" s="167"/>
      <c r="Q891" s="167"/>
      <c r="R891" s="167"/>
      <c r="S891" s="167"/>
      <c r="T891" s="168"/>
      <c r="AT891" s="162" t="s">
        <v>178</v>
      </c>
      <c r="AU891" s="162" t="s">
        <v>176</v>
      </c>
      <c r="AV891" s="13" t="s">
        <v>176</v>
      </c>
      <c r="AW891" s="13" t="s">
        <v>33</v>
      </c>
      <c r="AX891" s="13" t="s">
        <v>78</v>
      </c>
      <c r="AY891" s="162" t="s">
        <v>169</v>
      </c>
    </row>
    <row r="892" spans="1:65" s="13" customFormat="1">
      <c r="B892" s="160"/>
      <c r="D892" s="161" t="s">
        <v>178</v>
      </c>
      <c r="E892" s="162" t="s">
        <v>1</v>
      </c>
      <c r="F892" s="163" t="s">
        <v>994</v>
      </c>
      <c r="H892" s="164">
        <v>-10.31</v>
      </c>
      <c r="I892" s="165"/>
      <c r="L892" s="160"/>
      <c r="M892" s="166"/>
      <c r="N892" s="167"/>
      <c r="O892" s="167"/>
      <c r="P892" s="167"/>
      <c r="Q892" s="167"/>
      <c r="R892" s="167"/>
      <c r="S892" s="167"/>
      <c r="T892" s="168"/>
      <c r="AT892" s="162" t="s">
        <v>178</v>
      </c>
      <c r="AU892" s="162" t="s">
        <v>176</v>
      </c>
      <c r="AV892" s="13" t="s">
        <v>176</v>
      </c>
      <c r="AW892" s="13" t="s">
        <v>33</v>
      </c>
      <c r="AX892" s="13" t="s">
        <v>78</v>
      </c>
      <c r="AY892" s="162" t="s">
        <v>169</v>
      </c>
    </row>
    <row r="893" spans="1:65" s="13" customFormat="1">
      <c r="B893" s="160"/>
      <c r="D893" s="161" t="s">
        <v>178</v>
      </c>
      <c r="E893" s="162" t="s">
        <v>1</v>
      </c>
      <c r="F893" s="163" t="s">
        <v>995</v>
      </c>
      <c r="H893" s="164">
        <v>-25.41</v>
      </c>
      <c r="I893" s="165"/>
      <c r="L893" s="160"/>
      <c r="M893" s="166"/>
      <c r="N893" s="167"/>
      <c r="O893" s="167"/>
      <c r="P893" s="167"/>
      <c r="Q893" s="167"/>
      <c r="R893" s="167"/>
      <c r="S893" s="167"/>
      <c r="T893" s="168"/>
      <c r="AT893" s="162" t="s">
        <v>178</v>
      </c>
      <c r="AU893" s="162" t="s">
        <v>176</v>
      </c>
      <c r="AV893" s="13" t="s">
        <v>176</v>
      </c>
      <c r="AW893" s="13" t="s">
        <v>33</v>
      </c>
      <c r="AX893" s="13" t="s">
        <v>78</v>
      </c>
      <c r="AY893" s="162" t="s">
        <v>169</v>
      </c>
    </row>
    <row r="894" spans="1:65" s="13" customFormat="1">
      <c r="B894" s="160"/>
      <c r="D894" s="161" t="s">
        <v>178</v>
      </c>
      <c r="E894" s="162" t="s">
        <v>1</v>
      </c>
      <c r="F894" s="163" t="s">
        <v>980</v>
      </c>
      <c r="H894" s="164">
        <v>157.44999999999999</v>
      </c>
      <c r="I894" s="165"/>
      <c r="L894" s="160"/>
      <c r="M894" s="166"/>
      <c r="N894" s="167"/>
      <c r="O894" s="167"/>
      <c r="P894" s="167"/>
      <c r="Q894" s="167"/>
      <c r="R894" s="167"/>
      <c r="S894" s="167"/>
      <c r="T894" s="168"/>
      <c r="AT894" s="162" t="s">
        <v>178</v>
      </c>
      <c r="AU894" s="162" t="s">
        <v>176</v>
      </c>
      <c r="AV894" s="13" t="s">
        <v>176</v>
      </c>
      <c r="AW894" s="13" t="s">
        <v>33</v>
      </c>
      <c r="AX894" s="13" t="s">
        <v>78</v>
      </c>
      <c r="AY894" s="162" t="s">
        <v>169</v>
      </c>
    </row>
    <row r="895" spans="1:65" s="13" customFormat="1">
      <c r="B895" s="160"/>
      <c r="D895" s="161" t="s">
        <v>178</v>
      </c>
      <c r="E895" s="162" t="s">
        <v>1</v>
      </c>
      <c r="F895" s="163" t="s">
        <v>981</v>
      </c>
      <c r="H895" s="164">
        <v>-7.15</v>
      </c>
      <c r="I895" s="165"/>
      <c r="L895" s="160"/>
      <c r="M895" s="166"/>
      <c r="N895" s="167"/>
      <c r="O895" s="167"/>
      <c r="P895" s="167"/>
      <c r="Q895" s="167"/>
      <c r="R895" s="167"/>
      <c r="S895" s="167"/>
      <c r="T895" s="168"/>
      <c r="AT895" s="162" t="s">
        <v>178</v>
      </c>
      <c r="AU895" s="162" t="s">
        <v>176</v>
      </c>
      <c r="AV895" s="13" t="s">
        <v>176</v>
      </c>
      <c r="AW895" s="13" t="s">
        <v>33</v>
      </c>
      <c r="AX895" s="13" t="s">
        <v>78</v>
      </c>
      <c r="AY895" s="162" t="s">
        <v>169</v>
      </c>
    </row>
    <row r="896" spans="1:65" s="16" customFormat="1">
      <c r="B896" s="184"/>
      <c r="D896" s="161" t="s">
        <v>178</v>
      </c>
      <c r="E896" s="185" t="s">
        <v>1</v>
      </c>
      <c r="F896" s="186" t="s">
        <v>201</v>
      </c>
      <c r="H896" s="187">
        <v>408.41999999999996</v>
      </c>
      <c r="I896" s="188"/>
      <c r="L896" s="184"/>
      <c r="M896" s="189"/>
      <c r="N896" s="190"/>
      <c r="O896" s="190"/>
      <c r="P896" s="190"/>
      <c r="Q896" s="190"/>
      <c r="R896" s="190"/>
      <c r="S896" s="190"/>
      <c r="T896" s="191"/>
      <c r="AT896" s="185" t="s">
        <v>178</v>
      </c>
      <c r="AU896" s="185" t="s">
        <v>176</v>
      </c>
      <c r="AV896" s="16" t="s">
        <v>187</v>
      </c>
      <c r="AW896" s="16" t="s">
        <v>33</v>
      </c>
      <c r="AX896" s="16" t="s">
        <v>78</v>
      </c>
      <c r="AY896" s="185" t="s">
        <v>169</v>
      </c>
    </row>
    <row r="897" spans="1:65" s="14" customFormat="1">
      <c r="B897" s="169"/>
      <c r="D897" s="161" t="s">
        <v>178</v>
      </c>
      <c r="E897" s="170" t="s">
        <v>1</v>
      </c>
      <c r="F897" s="171" t="s">
        <v>982</v>
      </c>
      <c r="H897" s="170" t="s">
        <v>1</v>
      </c>
      <c r="I897" s="172"/>
      <c r="L897" s="169"/>
      <c r="M897" s="173"/>
      <c r="N897" s="174"/>
      <c r="O897" s="174"/>
      <c r="P897" s="174"/>
      <c r="Q897" s="174"/>
      <c r="R897" s="174"/>
      <c r="S897" s="174"/>
      <c r="T897" s="175"/>
      <c r="AT897" s="170" t="s">
        <v>178</v>
      </c>
      <c r="AU897" s="170" t="s">
        <v>176</v>
      </c>
      <c r="AV897" s="14" t="s">
        <v>86</v>
      </c>
      <c r="AW897" s="14" t="s">
        <v>33</v>
      </c>
      <c r="AX897" s="14" t="s">
        <v>78</v>
      </c>
      <c r="AY897" s="170" t="s">
        <v>169</v>
      </c>
    </row>
    <row r="898" spans="1:65" s="14" customFormat="1">
      <c r="B898" s="169"/>
      <c r="D898" s="161" t="s">
        <v>178</v>
      </c>
      <c r="E898" s="170" t="s">
        <v>1</v>
      </c>
      <c r="F898" s="171" t="s">
        <v>900</v>
      </c>
      <c r="H898" s="170" t="s">
        <v>1</v>
      </c>
      <c r="I898" s="172"/>
      <c r="L898" s="169"/>
      <c r="M898" s="173"/>
      <c r="N898" s="174"/>
      <c r="O898" s="174"/>
      <c r="P898" s="174"/>
      <c r="Q898" s="174"/>
      <c r="R898" s="174"/>
      <c r="S898" s="174"/>
      <c r="T898" s="175"/>
      <c r="AT898" s="170" t="s">
        <v>178</v>
      </c>
      <c r="AU898" s="170" t="s">
        <v>176</v>
      </c>
      <c r="AV898" s="14" t="s">
        <v>86</v>
      </c>
      <c r="AW898" s="14" t="s">
        <v>33</v>
      </c>
      <c r="AX898" s="14" t="s">
        <v>78</v>
      </c>
      <c r="AY898" s="170" t="s">
        <v>169</v>
      </c>
    </row>
    <row r="899" spans="1:65" s="13" customFormat="1">
      <c r="B899" s="160"/>
      <c r="D899" s="161" t="s">
        <v>178</v>
      </c>
      <c r="E899" s="162" t="s">
        <v>1</v>
      </c>
      <c r="F899" s="163" t="s">
        <v>983</v>
      </c>
      <c r="H899" s="164">
        <v>3.1880000000000002</v>
      </c>
      <c r="I899" s="165"/>
      <c r="L899" s="160"/>
      <c r="M899" s="166"/>
      <c r="N899" s="167"/>
      <c r="O899" s="167"/>
      <c r="P899" s="167"/>
      <c r="Q899" s="167"/>
      <c r="R899" s="167"/>
      <c r="S899" s="167"/>
      <c r="T899" s="168"/>
      <c r="AT899" s="162" t="s">
        <v>178</v>
      </c>
      <c r="AU899" s="162" t="s">
        <v>176</v>
      </c>
      <c r="AV899" s="13" t="s">
        <v>176</v>
      </c>
      <c r="AW899" s="13" t="s">
        <v>33</v>
      </c>
      <c r="AX899" s="13" t="s">
        <v>78</v>
      </c>
      <c r="AY899" s="162" t="s">
        <v>169</v>
      </c>
    </row>
    <row r="900" spans="1:65" s="13" customFormat="1">
      <c r="B900" s="160"/>
      <c r="D900" s="161" t="s">
        <v>178</v>
      </c>
      <c r="E900" s="162" t="s">
        <v>1</v>
      </c>
      <c r="F900" s="163" t="s">
        <v>984</v>
      </c>
      <c r="H900" s="164">
        <v>1.75</v>
      </c>
      <c r="I900" s="165"/>
      <c r="L900" s="160"/>
      <c r="M900" s="166"/>
      <c r="N900" s="167"/>
      <c r="O900" s="167"/>
      <c r="P900" s="167"/>
      <c r="Q900" s="167"/>
      <c r="R900" s="167"/>
      <c r="S900" s="167"/>
      <c r="T900" s="168"/>
      <c r="AT900" s="162" t="s">
        <v>178</v>
      </c>
      <c r="AU900" s="162" t="s">
        <v>176</v>
      </c>
      <c r="AV900" s="13" t="s">
        <v>176</v>
      </c>
      <c r="AW900" s="13" t="s">
        <v>33</v>
      </c>
      <c r="AX900" s="13" t="s">
        <v>78</v>
      </c>
      <c r="AY900" s="162" t="s">
        <v>169</v>
      </c>
    </row>
    <row r="901" spans="1:65" s="13" customFormat="1">
      <c r="B901" s="160"/>
      <c r="D901" s="161" t="s">
        <v>178</v>
      </c>
      <c r="E901" s="162" t="s">
        <v>1</v>
      </c>
      <c r="F901" s="163" t="s">
        <v>985</v>
      </c>
      <c r="H901" s="164">
        <v>3.1880000000000002</v>
      </c>
      <c r="I901" s="165"/>
      <c r="L901" s="160"/>
      <c r="M901" s="166"/>
      <c r="N901" s="167"/>
      <c r="O901" s="167"/>
      <c r="P901" s="167"/>
      <c r="Q901" s="167"/>
      <c r="R901" s="167"/>
      <c r="S901" s="167"/>
      <c r="T901" s="168"/>
      <c r="AT901" s="162" t="s">
        <v>178</v>
      </c>
      <c r="AU901" s="162" t="s">
        <v>176</v>
      </c>
      <c r="AV901" s="13" t="s">
        <v>176</v>
      </c>
      <c r="AW901" s="13" t="s">
        <v>33</v>
      </c>
      <c r="AX901" s="13" t="s">
        <v>78</v>
      </c>
      <c r="AY901" s="162" t="s">
        <v>169</v>
      </c>
    </row>
    <row r="902" spans="1:65" s="14" customFormat="1">
      <c r="B902" s="169"/>
      <c r="D902" s="161" t="s">
        <v>178</v>
      </c>
      <c r="E902" s="170" t="s">
        <v>1</v>
      </c>
      <c r="F902" s="171" t="s">
        <v>904</v>
      </c>
      <c r="H902" s="170" t="s">
        <v>1</v>
      </c>
      <c r="I902" s="172"/>
      <c r="L902" s="169"/>
      <c r="M902" s="173"/>
      <c r="N902" s="174"/>
      <c r="O902" s="174"/>
      <c r="P902" s="174"/>
      <c r="Q902" s="174"/>
      <c r="R902" s="174"/>
      <c r="S902" s="174"/>
      <c r="T902" s="175"/>
      <c r="AT902" s="170" t="s">
        <v>178</v>
      </c>
      <c r="AU902" s="170" t="s">
        <v>176</v>
      </c>
      <c r="AV902" s="14" t="s">
        <v>86</v>
      </c>
      <c r="AW902" s="14" t="s">
        <v>33</v>
      </c>
      <c r="AX902" s="14" t="s">
        <v>78</v>
      </c>
      <c r="AY902" s="170" t="s">
        <v>169</v>
      </c>
    </row>
    <row r="903" spans="1:65" s="13" customFormat="1">
      <c r="B903" s="160"/>
      <c r="D903" s="161" t="s">
        <v>178</v>
      </c>
      <c r="E903" s="162" t="s">
        <v>1</v>
      </c>
      <c r="F903" s="163" t="s">
        <v>986</v>
      </c>
      <c r="H903" s="164">
        <v>1.956</v>
      </c>
      <c r="I903" s="165"/>
      <c r="L903" s="160"/>
      <c r="M903" s="166"/>
      <c r="N903" s="167"/>
      <c r="O903" s="167"/>
      <c r="P903" s="167"/>
      <c r="Q903" s="167"/>
      <c r="R903" s="167"/>
      <c r="S903" s="167"/>
      <c r="T903" s="168"/>
      <c r="AT903" s="162" t="s">
        <v>178</v>
      </c>
      <c r="AU903" s="162" t="s">
        <v>176</v>
      </c>
      <c r="AV903" s="13" t="s">
        <v>176</v>
      </c>
      <c r="AW903" s="13" t="s">
        <v>33</v>
      </c>
      <c r="AX903" s="13" t="s">
        <v>78</v>
      </c>
      <c r="AY903" s="162" t="s">
        <v>169</v>
      </c>
    </row>
    <row r="904" spans="1:65" s="14" customFormat="1">
      <c r="B904" s="169"/>
      <c r="D904" s="161" t="s">
        <v>178</v>
      </c>
      <c r="E904" s="170" t="s">
        <v>1</v>
      </c>
      <c r="F904" s="171" t="s">
        <v>987</v>
      </c>
      <c r="H904" s="170" t="s">
        <v>1</v>
      </c>
      <c r="I904" s="172"/>
      <c r="L904" s="169"/>
      <c r="M904" s="173"/>
      <c r="N904" s="174"/>
      <c r="O904" s="174"/>
      <c r="P904" s="174"/>
      <c r="Q904" s="174"/>
      <c r="R904" s="174"/>
      <c r="S904" s="174"/>
      <c r="T904" s="175"/>
      <c r="AT904" s="170" t="s">
        <v>178</v>
      </c>
      <c r="AU904" s="170" t="s">
        <v>176</v>
      </c>
      <c r="AV904" s="14" t="s">
        <v>86</v>
      </c>
      <c r="AW904" s="14" t="s">
        <v>33</v>
      </c>
      <c r="AX904" s="14" t="s">
        <v>78</v>
      </c>
      <c r="AY904" s="170" t="s">
        <v>169</v>
      </c>
    </row>
    <row r="905" spans="1:65" s="13" customFormat="1">
      <c r="B905" s="160"/>
      <c r="D905" s="161" t="s">
        <v>178</v>
      </c>
      <c r="E905" s="162" t="s">
        <v>1</v>
      </c>
      <c r="F905" s="163" t="s">
        <v>988</v>
      </c>
      <c r="H905" s="164">
        <v>1.925</v>
      </c>
      <c r="I905" s="165"/>
      <c r="L905" s="160"/>
      <c r="M905" s="166"/>
      <c r="N905" s="167"/>
      <c r="O905" s="167"/>
      <c r="P905" s="167"/>
      <c r="Q905" s="167"/>
      <c r="R905" s="167"/>
      <c r="S905" s="167"/>
      <c r="T905" s="168"/>
      <c r="AT905" s="162" t="s">
        <v>178</v>
      </c>
      <c r="AU905" s="162" t="s">
        <v>176</v>
      </c>
      <c r="AV905" s="13" t="s">
        <v>176</v>
      </c>
      <c r="AW905" s="13" t="s">
        <v>33</v>
      </c>
      <c r="AX905" s="13" t="s">
        <v>78</v>
      </c>
      <c r="AY905" s="162" t="s">
        <v>169</v>
      </c>
    </row>
    <row r="906" spans="1:65" s="14" customFormat="1">
      <c r="B906" s="169"/>
      <c r="D906" s="161" t="s">
        <v>178</v>
      </c>
      <c r="E906" s="170" t="s">
        <v>1</v>
      </c>
      <c r="F906" s="171" t="s">
        <v>908</v>
      </c>
      <c r="H906" s="170" t="s">
        <v>1</v>
      </c>
      <c r="I906" s="172"/>
      <c r="L906" s="169"/>
      <c r="M906" s="173"/>
      <c r="N906" s="174"/>
      <c r="O906" s="174"/>
      <c r="P906" s="174"/>
      <c r="Q906" s="174"/>
      <c r="R906" s="174"/>
      <c r="S906" s="174"/>
      <c r="T906" s="175"/>
      <c r="AT906" s="170" t="s">
        <v>178</v>
      </c>
      <c r="AU906" s="170" t="s">
        <v>176</v>
      </c>
      <c r="AV906" s="14" t="s">
        <v>86</v>
      </c>
      <c r="AW906" s="14" t="s">
        <v>33</v>
      </c>
      <c r="AX906" s="14" t="s">
        <v>78</v>
      </c>
      <c r="AY906" s="170" t="s">
        <v>169</v>
      </c>
    </row>
    <row r="907" spans="1:65" s="13" customFormat="1">
      <c r="B907" s="160"/>
      <c r="D907" s="161" t="s">
        <v>178</v>
      </c>
      <c r="E907" s="162" t="s">
        <v>1</v>
      </c>
      <c r="F907" s="163" t="s">
        <v>928</v>
      </c>
      <c r="H907" s="164">
        <v>7.15</v>
      </c>
      <c r="I907" s="165"/>
      <c r="L907" s="160"/>
      <c r="M907" s="166"/>
      <c r="N907" s="167"/>
      <c r="O907" s="167"/>
      <c r="P907" s="167"/>
      <c r="Q907" s="167"/>
      <c r="R907" s="167"/>
      <c r="S907" s="167"/>
      <c r="T907" s="168"/>
      <c r="AT907" s="162" t="s">
        <v>178</v>
      </c>
      <c r="AU907" s="162" t="s">
        <v>176</v>
      </c>
      <c r="AV907" s="13" t="s">
        <v>176</v>
      </c>
      <c r="AW907" s="13" t="s">
        <v>33</v>
      </c>
      <c r="AX907" s="13" t="s">
        <v>78</v>
      </c>
      <c r="AY907" s="162" t="s">
        <v>169</v>
      </c>
    </row>
    <row r="908" spans="1:65" s="16" customFormat="1">
      <c r="B908" s="184"/>
      <c r="D908" s="161" t="s">
        <v>178</v>
      </c>
      <c r="E908" s="185" t="s">
        <v>1</v>
      </c>
      <c r="F908" s="186" t="s">
        <v>201</v>
      </c>
      <c r="H908" s="187">
        <v>19.157000000000004</v>
      </c>
      <c r="I908" s="188"/>
      <c r="L908" s="184"/>
      <c r="M908" s="189"/>
      <c r="N908" s="190"/>
      <c r="O908" s="190"/>
      <c r="P908" s="190"/>
      <c r="Q908" s="190"/>
      <c r="R908" s="190"/>
      <c r="S908" s="190"/>
      <c r="T908" s="191"/>
      <c r="AT908" s="185" t="s">
        <v>178</v>
      </c>
      <c r="AU908" s="185" t="s">
        <v>176</v>
      </c>
      <c r="AV908" s="16" t="s">
        <v>187</v>
      </c>
      <c r="AW908" s="16" t="s">
        <v>33</v>
      </c>
      <c r="AX908" s="16" t="s">
        <v>78</v>
      </c>
      <c r="AY908" s="185" t="s">
        <v>169</v>
      </c>
    </row>
    <row r="909" spans="1:65" s="13" customFormat="1">
      <c r="B909" s="160"/>
      <c r="D909" s="161" t="s">
        <v>178</v>
      </c>
      <c r="E909" s="162" t="s">
        <v>1</v>
      </c>
      <c r="F909" s="163" t="s">
        <v>989</v>
      </c>
      <c r="H909" s="164">
        <v>21.263000000000002</v>
      </c>
      <c r="I909" s="165"/>
      <c r="L909" s="160"/>
      <c r="M909" s="166"/>
      <c r="N909" s="167"/>
      <c r="O909" s="167"/>
      <c r="P909" s="167"/>
      <c r="Q909" s="167"/>
      <c r="R909" s="167"/>
      <c r="S909" s="167"/>
      <c r="T909" s="168"/>
      <c r="AT909" s="162" t="s">
        <v>178</v>
      </c>
      <c r="AU909" s="162" t="s">
        <v>176</v>
      </c>
      <c r="AV909" s="13" t="s">
        <v>176</v>
      </c>
      <c r="AW909" s="13" t="s">
        <v>33</v>
      </c>
      <c r="AX909" s="13" t="s">
        <v>78</v>
      </c>
      <c r="AY909" s="162" t="s">
        <v>169</v>
      </c>
    </row>
    <row r="910" spans="1:65" s="15" customFormat="1">
      <c r="B910" s="176"/>
      <c r="D910" s="161" t="s">
        <v>178</v>
      </c>
      <c r="E910" s="177" t="s">
        <v>1</v>
      </c>
      <c r="F910" s="178" t="s">
        <v>186</v>
      </c>
      <c r="H910" s="179">
        <v>448.83999999999992</v>
      </c>
      <c r="I910" s="180"/>
      <c r="L910" s="176"/>
      <c r="M910" s="181"/>
      <c r="N910" s="182"/>
      <c r="O910" s="182"/>
      <c r="P910" s="182"/>
      <c r="Q910" s="182"/>
      <c r="R910" s="182"/>
      <c r="S910" s="182"/>
      <c r="T910" s="183"/>
      <c r="AT910" s="177" t="s">
        <v>178</v>
      </c>
      <c r="AU910" s="177" t="s">
        <v>176</v>
      </c>
      <c r="AV910" s="15" t="s">
        <v>175</v>
      </c>
      <c r="AW910" s="15" t="s">
        <v>33</v>
      </c>
      <c r="AX910" s="15" t="s">
        <v>86</v>
      </c>
      <c r="AY910" s="177" t="s">
        <v>169</v>
      </c>
    </row>
    <row r="911" spans="1:65" s="2" customFormat="1" ht="24.15" customHeight="1">
      <c r="A911" s="33"/>
      <c r="B911" s="145"/>
      <c r="C911" s="146" t="s">
        <v>996</v>
      </c>
      <c r="D911" s="146" t="s">
        <v>171</v>
      </c>
      <c r="E911" s="147" t="s">
        <v>997</v>
      </c>
      <c r="F911" s="148" t="s">
        <v>998</v>
      </c>
      <c r="G911" s="149" t="s">
        <v>328</v>
      </c>
      <c r="H911" s="150">
        <v>25.41</v>
      </c>
      <c r="I911" s="151"/>
      <c r="J911" s="150">
        <f>ROUND(I911*H911,3)</f>
        <v>0</v>
      </c>
      <c r="K911" s="152"/>
      <c r="L911" s="34"/>
      <c r="M911" s="153" t="s">
        <v>1</v>
      </c>
      <c r="N911" s="154" t="s">
        <v>44</v>
      </c>
      <c r="O911" s="59"/>
      <c r="P911" s="155">
        <f>O911*H911</f>
        <v>0</v>
      </c>
      <c r="Q911" s="155">
        <v>1.2319999999999999E-2</v>
      </c>
      <c r="R911" s="155">
        <f>Q911*H911</f>
        <v>0.31305119999999997</v>
      </c>
      <c r="S911" s="155">
        <v>0</v>
      </c>
      <c r="T911" s="156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157" t="s">
        <v>175</v>
      </c>
      <c r="AT911" s="157" t="s">
        <v>171</v>
      </c>
      <c r="AU911" s="157" t="s">
        <v>176</v>
      </c>
      <c r="AY911" s="18" t="s">
        <v>169</v>
      </c>
      <c r="BE911" s="158">
        <f>IF(N911="základná",J911,0)</f>
        <v>0</v>
      </c>
      <c r="BF911" s="158">
        <f>IF(N911="znížená",J911,0)</f>
        <v>0</v>
      </c>
      <c r="BG911" s="158">
        <f>IF(N911="zákl. prenesená",J911,0)</f>
        <v>0</v>
      </c>
      <c r="BH911" s="158">
        <f>IF(N911="zníž. prenesená",J911,0)</f>
        <v>0</v>
      </c>
      <c r="BI911" s="158">
        <f>IF(N911="nulová",J911,0)</f>
        <v>0</v>
      </c>
      <c r="BJ911" s="18" t="s">
        <v>176</v>
      </c>
      <c r="BK911" s="159">
        <f>ROUND(I911*H911,3)</f>
        <v>0</v>
      </c>
      <c r="BL911" s="18" t="s">
        <v>175</v>
      </c>
      <c r="BM911" s="157" t="s">
        <v>999</v>
      </c>
    </row>
    <row r="912" spans="1:65" s="13" customFormat="1">
      <c r="B912" s="160"/>
      <c r="D912" s="161" t="s">
        <v>178</v>
      </c>
      <c r="E912" s="162" t="s">
        <v>1</v>
      </c>
      <c r="F912" s="163" t="s">
        <v>1000</v>
      </c>
      <c r="H912" s="164">
        <v>25.41</v>
      </c>
      <c r="I912" s="165"/>
      <c r="L912" s="160"/>
      <c r="M912" s="166"/>
      <c r="N912" s="167"/>
      <c r="O912" s="167"/>
      <c r="P912" s="167"/>
      <c r="Q912" s="167"/>
      <c r="R912" s="167"/>
      <c r="S912" s="167"/>
      <c r="T912" s="168"/>
      <c r="AT912" s="162" t="s">
        <v>178</v>
      </c>
      <c r="AU912" s="162" t="s">
        <v>176</v>
      </c>
      <c r="AV912" s="13" t="s">
        <v>176</v>
      </c>
      <c r="AW912" s="13" t="s">
        <v>33</v>
      </c>
      <c r="AX912" s="13" t="s">
        <v>86</v>
      </c>
      <c r="AY912" s="162" t="s">
        <v>169</v>
      </c>
    </row>
    <row r="913" spans="1:65" s="2" customFormat="1" ht="14.4" customHeight="1">
      <c r="A913" s="33"/>
      <c r="B913" s="145"/>
      <c r="C913" s="146" t="s">
        <v>1001</v>
      </c>
      <c r="D913" s="146" t="s">
        <v>171</v>
      </c>
      <c r="E913" s="147" t="s">
        <v>1002</v>
      </c>
      <c r="F913" s="148" t="s">
        <v>1003</v>
      </c>
      <c r="G913" s="149" t="s">
        <v>328</v>
      </c>
      <c r="H913" s="150">
        <v>488.71899999999999</v>
      </c>
      <c r="I913" s="151"/>
      <c r="J913" s="150">
        <f>ROUND(I913*H913,3)</f>
        <v>0</v>
      </c>
      <c r="K913" s="152"/>
      <c r="L913" s="34"/>
      <c r="M913" s="153" t="s">
        <v>1</v>
      </c>
      <c r="N913" s="154" t="s">
        <v>44</v>
      </c>
      <c r="O913" s="59"/>
      <c r="P913" s="155">
        <f>O913*H913</f>
        <v>0</v>
      </c>
      <c r="Q913" s="155">
        <v>4.0000000000000002E-4</v>
      </c>
      <c r="R913" s="155">
        <f>Q913*H913</f>
        <v>0.19548760000000001</v>
      </c>
      <c r="S913" s="155">
        <v>0</v>
      </c>
      <c r="T913" s="156">
        <f>S913*H913</f>
        <v>0</v>
      </c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R913" s="157" t="s">
        <v>175</v>
      </c>
      <c r="AT913" s="157" t="s">
        <v>171</v>
      </c>
      <c r="AU913" s="157" t="s">
        <v>176</v>
      </c>
      <c r="AY913" s="18" t="s">
        <v>169</v>
      </c>
      <c r="BE913" s="158">
        <f>IF(N913="základná",J913,0)</f>
        <v>0</v>
      </c>
      <c r="BF913" s="158">
        <f>IF(N913="znížená",J913,0)</f>
        <v>0</v>
      </c>
      <c r="BG913" s="158">
        <f>IF(N913="zákl. prenesená",J913,0)</f>
        <v>0</v>
      </c>
      <c r="BH913" s="158">
        <f>IF(N913="zníž. prenesená",J913,0)</f>
        <v>0</v>
      </c>
      <c r="BI913" s="158">
        <f>IF(N913="nulová",J913,0)</f>
        <v>0</v>
      </c>
      <c r="BJ913" s="18" t="s">
        <v>176</v>
      </c>
      <c r="BK913" s="159">
        <f>ROUND(I913*H913,3)</f>
        <v>0</v>
      </c>
      <c r="BL913" s="18" t="s">
        <v>175</v>
      </c>
      <c r="BM913" s="157" t="s">
        <v>1004</v>
      </c>
    </row>
    <row r="914" spans="1:65" s="13" customFormat="1" ht="20">
      <c r="B914" s="160"/>
      <c r="D914" s="161" t="s">
        <v>178</v>
      </c>
      <c r="E914" s="162" t="s">
        <v>1</v>
      </c>
      <c r="F914" s="163" t="s">
        <v>1005</v>
      </c>
      <c r="H914" s="164">
        <v>488.71899999999999</v>
      </c>
      <c r="I914" s="165"/>
      <c r="L914" s="160"/>
      <c r="M914" s="166"/>
      <c r="N914" s="167"/>
      <c r="O914" s="167"/>
      <c r="P914" s="167"/>
      <c r="Q914" s="167"/>
      <c r="R914" s="167"/>
      <c r="S914" s="167"/>
      <c r="T914" s="168"/>
      <c r="AT914" s="162" t="s">
        <v>178</v>
      </c>
      <c r="AU914" s="162" t="s">
        <v>176</v>
      </c>
      <c r="AV914" s="13" t="s">
        <v>176</v>
      </c>
      <c r="AW914" s="13" t="s">
        <v>33</v>
      </c>
      <c r="AX914" s="13" t="s">
        <v>86</v>
      </c>
      <c r="AY914" s="162" t="s">
        <v>169</v>
      </c>
    </row>
    <row r="915" spans="1:65" s="2" customFormat="1" ht="24.15" customHeight="1">
      <c r="A915" s="33"/>
      <c r="B915" s="145"/>
      <c r="C915" s="146" t="s">
        <v>1006</v>
      </c>
      <c r="D915" s="146" t="s">
        <v>171</v>
      </c>
      <c r="E915" s="147" t="s">
        <v>1007</v>
      </c>
      <c r="F915" s="148" t="s">
        <v>1008</v>
      </c>
      <c r="G915" s="149" t="s">
        <v>328</v>
      </c>
      <c r="H915" s="150">
        <v>437.48700000000002</v>
      </c>
      <c r="I915" s="151"/>
      <c r="J915" s="150">
        <f>ROUND(I915*H915,3)</f>
        <v>0</v>
      </c>
      <c r="K915" s="152"/>
      <c r="L915" s="34"/>
      <c r="M915" s="153" t="s">
        <v>1</v>
      </c>
      <c r="N915" s="154" t="s">
        <v>44</v>
      </c>
      <c r="O915" s="59"/>
      <c r="P915" s="155">
        <f>O915*H915</f>
        <v>0</v>
      </c>
      <c r="Q915" s="155">
        <v>1.26E-2</v>
      </c>
      <c r="R915" s="155">
        <f>Q915*H915</f>
        <v>5.5123362</v>
      </c>
      <c r="S915" s="155">
        <v>0</v>
      </c>
      <c r="T915" s="156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157" t="s">
        <v>175</v>
      </c>
      <c r="AT915" s="157" t="s">
        <v>171</v>
      </c>
      <c r="AU915" s="157" t="s">
        <v>176</v>
      </c>
      <c r="AY915" s="18" t="s">
        <v>169</v>
      </c>
      <c r="BE915" s="158">
        <f>IF(N915="základná",J915,0)</f>
        <v>0</v>
      </c>
      <c r="BF915" s="158">
        <f>IF(N915="znížená",J915,0)</f>
        <v>0</v>
      </c>
      <c r="BG915" s="158">
        <f>IF(N915="zákl. prenesená",J915,0)</f>
        <v>0</v>
      </c>
      <c r="BH915" s="158">
        <f>IF(N915="zníž. prenesená",J915,0)</f>
        <v>0</v>
      </c>
      <c r="BI915" s="158">
        <f>IF(N915="nulová",J915,0)</f>
        <v>0</v>
      </c>
      <c r="BJ915" s="18" t="s">
        <v>176</v>
      </c>
      <c r="BK915" s="159">
        <f>ROUND(I915*H915,3)</f>
        <v>0</v>
      </c>
      <c r="BL915" s="18" t="s">
        <v>175</v>
      </c>
      <c r="BM915" s="157" t="s">
        <v>1009</v>
      </c>
    </row>
    <row r="916" spans="1:65" s="14" customFormat="1">
      <c r="B916" s="169"/>
      <c r="D916" s="161" t="s">
        <v>178</v>
      </c>
      <c r="E916" s="170" t="s">
        <v>1</v>
      </c>
      <c r="F916" s="171" t="s">
        <v>1010</v>
      </c>
      <c r="H916" s="170" t="s">
        <v>1</v>
      </c>
      <c r="I916" s="172"/>
      <c r="L916" s="169"/>
      <c r="M916" s="173"/>
      <c r="N916" s="174"/>
      <c r="O916" s="174"/>
      <c r="P916" s="174"/>
      <c r="Q916" s="174"/>
      <c r="R916" s="174"/>
      <c r="S916" s="174"/>
      <c r="T916" s="175"/>
      <c r="AT916" s="170" t="s">
        <v>178</v>
      </c>
      <c r="AU916" s="170" t="s">
        <v>176</v>
      </c>
      <c r="AV916" s="14" t="s">
        <v>86</v>
      </c>
      <c r="AW916" s="14" t="s">
        <v>33</v>
      </c>
      <c r="AX916" s="14" t="s">
        <v>78</v>
      </c>
      <c r="AY916" s="170" t="s">
        <v>169</v>
      </c>
    </row>
    <row r="917" spans="1:65" s="14" customFormat="1">
      <c r="B917" s="169"/>
      <c r="D917" s="161" t="s">
        <v>178</v>
      </c>
      <c r="E917" s="170" t="s">
        <v>1</v>
      </c>
      <c r="F917" s="171" t="s">
        <v>1011</v>
      </c>
      <c r="H917" s="170" t="s">
        <v>1</v>
      </c>
      <c r="I917" s="172"/>
      <c r="L917" s="169"/>
      <c r="M917" s="173"/>
      <c r="N917" s="174"/>
      <c r="O917" s="174"/>
      <c r="P917" s="174"/>
      <c r="Q917" s="174"/>
      <c r="R917" s="174"/>
      <c r="S917" s="174"/>
      <c r="T917" s="175"/>
      <c r="AT917" s="170" t="s">
        <v>178</v>
      </c>
      <c r="AU917" s="170" t="s">
        <v>176</v>
      </c>
      <c r="AV917" s="14" t="s">
        <v>86</v>
      </c>
      <c r="AW917" s="14" t="s">
        <v>33</v>
      </c>
      <c r="AX917" s="14" t="s">
        <v>78</v>
      </c>
      <c r="AY917" s="170" t="s">
        <v>169</v>
      </c>
    </row>
    <row r="918" spans="1:65" s="14" customFormat="1">
      <c r="B918" s="169"/>
      <c r="D918" s="161" t="s">
        <v>178</v>
      </c>
      <c r="E918" s="170" t="s">
        <v>1</v>
      </c>
      <c r="F918" s="171" t="s">
        <v>1012</v>
      </c>
      <c r="H918" s="170" t="s">
        <v>1</v>
      </c>
      <c r="I918" s="172"/>
      <c r="L918" s="169"/>
      <c r="M918" s="173"/>
      <c r="N918" s="174"/>
      <c r="O918" s="174"/>
      <c r="P918" s="174"/>
      <c r="Q918" s="174"/>
      <c r="R918" s="174"/>
      <c r="S918" s="174"/>
      <c r="T918" s="175"/>
      <c r="AT918" s="170" t="s">
        <v>178</v>
      </c>
      <c r="AU918" s="170" t="s">
        <v>176</v>
      </c>
      <c r="AV918" s="14" t="s">
        <v>86</v>
      </c>
      <c r="AW918" s="14" t="s">
        <v>33</v>
      </c>
      <c r="AX918" s="14" t="s">
        <v>78</v>
      </c>
      <c r="AY918" s="170" t="s">
        <v>169</v>
      </c>
    </row>
    <row r="919" spans="1:65" s="13" customFormat="1">
      <c r="B919" s="160"/>
      <c r="D919" s="161" t="s">
        <v>178</v>
      </c>
      <c r="E919" s="162" t="s">
        <v>1</v>
      </c>
      <c r="F919" s="163" t="s">
        <v>1013</v>
      </c>
      <c r="H919" s="164">
        <v>153.27000000000001</v>
      </c>
      <c r="I919" s="165"/>
      <c r="L919" s="160"/>
      <c r="M919" s="166"/>
      <c r="N919" s="167"/>
      <c r="O919" s="167"/>
      <c r="P919" s="167"/>
      <c r="Q919" s="167"/>
      <c r="R919" s="167"/>
      <c r="S919" s="167"/>
      <c r="T919" s="168"/>
      <c r="AT919" s="162" t="s">
        <v>178</v>
      </c>
      <c r="AU919" s="162" t="s">
        <v>176</v>
      </c>
      <c r="AV919" s="13" t="s">
        <v>176</v>
      </c>
      <c r="AW919" s="13" t="s">
        <v>33</v>
      </c>
      <c r="AX919" s="13" t="s">
        <v>78</v>
      </c>
      <c r="AY919" s="162" t="s">
        <v>169</v>
      </c>
    </row>
    <row r="920" spans="1:65" s="13" customFormat="1">
      <c r="B920" s="160"/>
      <c r="D920" s="161" t="s">
        <v>178</v>
      </c>
      <c r="E920" s="162" t="s">
        <v>1</v>
      </c>
      <c r="F920" s="163" t="s">
        <v>1014</v>
      </c>
      <c r="H920" s="164">
        <v>-6.8</v>
      </c>
      <c r="I920" s="165"/>
      <c r="L920" s="160"/>
      <c r="M920" s="166"/>
      <c r="N920" s="167"/>
      <c r="O920" s="167"/>
      <c r="P920" s="167"/>
      <c r="Q920" s="167"/>
      <c r="R920" s="167"/>
      <c r="S920" s="167"/>
      <c r="T920" s="168"/>
      <c r="AT920" s="162" t="s">
        <v>178</v>
      </c>
      <c r="AU920" s="162" t="s">
        <v>176</v>
      </c>
      <c r="AV920" s="13" t="s">
        <v>176</v>
      </c>
      <c r="AW920" s="13" t="s">
        <v>33</v>
      </c>
      <c r="AX920" s="13" t="s">
        <v>78</v>
      </c>
      <c r="AY920" s="162" t="s">
        <v>169</v>
      </c>
    </row>
    <row r="921" spans="1:65" s="13" customFormat="1">
      <c r="B921" s="160"/>
      <c r="D921" s="161" t="s">
        <v>178</v>
      </c>
      <c r="E921" s="162" t="s">
        <v>1</v>
      </c>
      <c r="F921" s="163" t="s">
        <v>1015</v>
      </c>
      <c r="H921" s="164">
        <v>-38.654000000000003</v>
      </c>
      <c r="I921" s="165"/>
      <c r="L921" s="160"/>
      <c r="M921" s="166"/>
      <c r="N921" s="167"/>
      <c r="O921" s="167"/>
      <c r="P921" s="167"/>
      <c r="Q921" s="167"/>
      <c r="R921" s="167"/>
      <c r="S921" s="167"/>
      <c r="T921" s="168"/>
      <c r="AT921" s="162" t="s">
        <v>178</v>
      </c>
      <c r="AU921" s="162" t="s">
        <v>176</v>
      </c>
      <c r="AV921" s="13" t="s">
        <v>176</v>
      </c>
      <c r="AW921" s="13" t="s">
        <v>33</v>
      </c>
      <c r="AX921" s="13" t="s">
        <v>78</v>
      </c>
      <c r="AY921" s="162" t="s">
        <v>169</v>
      </c>
    </row>
    <row r="922" spans="1:65" s="13" customFormat="1">
      <c r="B922" s="160"/>
      <c r="D922" s="161" t="s">
        <v>178</v>
      </c>
      <c r="E922" s="162" t="s">
        <v>1</v>
      </c>
      <c r="F922" s="163" t="s">
        <v>1016</v>
      </c>
      <c r="H922" s="164">
        <v>1.131</v>
      </c>
      <c r="I922" s="165"/>
      <c r="L922" s="160"/>
      <c r="M922" s="166"/>
      <c r="N922" s="167"/>
      <c r="O922" s="167"/>
      <c r="P922" s="167"/>
      <c r="Q922" s="167"/>
      <c r="R922" s="167"/>
      <c r="S922" s="167"/>
      <c r="T922" s="168"/>
      <c r="AT922" s="162" t="s">
        <v>178</v>
      </c>
      <c r="AU922" s="162" t="s">
        <v>176</v>
      </c>
      <c r="AV922" s="13" t="s">
        <v>176</v>
      </c>
      <c r="AW922" s="13" t="s">
        <v>33</v>
      </c>
      <c r="AX922" s="13" t="s">
        <v>78</v>
      </c>
      <c r="AY922" s="162" t="s">
        <v>169</v>
      </c>
    </row>
    <row r="923" spans="1:65" s="13" customFormat="1">
      <c r="B923" s="160"/>
      <c r="D923" s="161" t="s">
        <v>178</v>
      </c>
      <c r="E923" s="162" t="s">
        <v>1</v>
      </c>
      <c r="F923" s="163" t="s">
        <v>1017</v>
      </c>
      <c r="H923" s="164">
        <v>1.9370000000000001</v>
      </c>
      <c r="I923" s="165"/>
      <c r="L923" s="160"/>
      <c r="M923" s="166"/>
      <c r="N923" s="167"/>
      <c r="O923" s="167"/>
      <c r="P923" s="167"/>
      <c r="Q923" s="167"/>
      <c r="R923" s="167"/>
      <c r="S923" s="167"/>
      <c r="T923" s="168"/>
      <c r="AT923" s="162" t="s">
        <v>178</v>
      </c>
      <c r="AU923" s="162" t="s">
        <v>176</v>
      </c>
      <c r="AV923" s="13" t="s">
        <v>176</v>
      </c>
      <c r="AW923" s="13" t="s">
        <v>33</v>
      </c>
      <c r="AX923" s="13" t="s">
        <v>78</v>
      </c>
      <c r="AY923" s="162" t="s">
        <v>169</v>
      </c>
    </row>
    <row r="924" spans="1:65" s="13" customFormat="1">
      <c r="B924" s="160"/>
      <c r="D924" s="161" t="s">
        <v>178</v>
      </c>
      <c r="E924" s="162" t="s">
        <v>1</v>
      </c>
      <c r="F924" s="163" t="s">
        <v>1018</v>
      </c>
      <c r="H924" s="164">
        <v>0.80600000000000005</v>
      </c>
      <c r="I924" s="165"/>
      <c r="L924" s="160"/>
      <c r="M924" s="166"/>
      <c r="N924" s="167"/>
      <c r="O924" s="167"/>
      <c r="P924" s="167"/>
      <c r="Q924" s="167"/>
      <c r="R924" s="167"/>
      <c r="S924" s="167"/>
      <c r="T924" s="168"/>
      <c r="AT924" s="162" t="s">
        <v>178</v>
      </c>
      <c r="AU924" s="162" t="s">
        <v>176</v>
      </c>
      <c r="AV924" s="13" t="s">
        <v>176</v>
      </c>
      <c r="AW924" s="13" t="s">
        <v>33</v>
      </c>
      <c r="AX924" s="13" t="s">
        <v>78</v>
      </c>
      <c r="AY924" s="162" t="s">
        <v>169</v>
      </c>
    </row>
    <row r="925" spans="1:65" s="13" customFormat="1">
      <c r="B925" s="160"/>
      <c r="D925" s="161" t="s">
        <v>178</v>
      </c>
      <c r="E925" s="162" t="s">
        <v>1</v>
      </c>
      <c r="F925" s="163" t="s">
        <v>1019</v>
      </c>
      <c r="H925" s="164">
        <v>2.1709999999999998</v>
      </c>
      <c r="I925" s="165"/>
      <c r="L925" s="160"/>
      <c r="M925" s="166"/>
      <c r="N925" s="167"/>
      <c r="O925" s="167"/>
      <c r="P925" s="167"/>
      <c r="Q925" s="167"/>
      <c r="R925" s="167"/>
      <c r="S925" s="167"/>
      <c r="T925" s="168"/>
      <c r="AT925" s="162" t="s">
        <v>178</v>
      </c>
      <c r="AU925" s="162" t="s">
        <v>176</v>
      </c>
      <c r="AV925" s="13" t="s">
        <v>176</v>
      </c>
      <c r="AW925" s="13" t="s">
        <v>33</v>
      </c>
      <c r="AX925" s="13" t="s">
        <v>78</v>
      </c>
      <c r="AY925" s="162" t="s">
        <v>169</v>
      </c>
    </row>
    <row r="926" spans="1:65" s="13" customFormat="1">
      <c r="B926" s="160"/>
      <c r="D926" s="161" t="s">
        <v>178</v>
      </c>
      <c r="E926" s="162" t="s">
        <v>1</v>
      </c>
      <c r="F926" s="163" t="s">
        <v>1020</v>
      </c>
      <c r="H926" s="164">
        <v>1.7809999999999999</v>
      </c>
      <c r="I926" s="165"/>
      <c r="L926" s="160"/>
      <c r="M926" s="166"/>
      <c r="N926" s="167"/>
      <c r="O926" s="167"/>
      <c r="P926" s="167"/>
      <c r="Q926" s="167"/>
      <c r="R926" s="167"/>
      <c r="S926" s="167"/>
      <c r="T926" s="168"/>
      <c r="AT926" s="162" t="s">
        <v>178</v>
      </c>
      <c r="AU926" s="162" t="s">
        <v>176</v>
      </c>
      <c r="AV926" s="13" t="s">
        <v>176</v>
      </c>
      <c r="AW926" s="13" t="s">
        <v>33</v>
      </c>
      <c r="AX926" s="13" t="s">
        <v>78</v>
      </c>
      <c r="AY926" s="162" t="s">
        <v>169</v>
      </c>
    </row>
    <row r="927" spans="1:65" s="13" customFormat="1">
      <c r="B927" s="160"/>
      <c r="D927" s="161" t="s">
        <v>178</v>
      </c>
      <c r="E927" s="162" t="s">
        <v>1</v>
      </c>
      <c r="F927" s="163" t="s">
        <v>1021</v>
      </c>
      <c r="H927" s="164">
        <v>1.944</v>
      </c>
      <c r="I927" s="165"/>
      <c r="L927" s="160"/>
      <c r="M927" s="166"/>
      <c r="N927" s="167"/>
      <c r="O927" s="167"/>
      <c r="P927" s="167"/>
      <c r="Q927" s="167"/>
      <c r="R927" s="167"/>
      <c r="S927" s="167"/>
      <c r="T927" s="168"/>
      <c r="AT927" s="162" t="s">
        <v>178</v>
      </c>
      <c r="AU927" s="162" t="s">
        <v>176</v>
      </c>
      <c r="AV927" s="13" t="s">
        <v>176</v>
      </c>
      <c r="AW927" s="13" t="s">
        <v>33</v>
      </c>
      <c r="AX927" s="13" t="s">
        <v>78</v>
      </c>
      <c r="AY927" s="162" t="s">
        <v>169</v>
      </c>
    </row>
    <row r="928" spans="1:65" s="13" customFormat="1">
      <c r="B928" s="160"/>
      <c r="D928" s="161" t="s">
        <v>178</v>
      </c>
      <c r="E928" s="162" t="s">
        <v>1</v>
      </c>
      <c r="F928" s="163" t="s">
        <v>1022</v>
      </c>
      <c r="H928" s="164">
        <v>1.69</v>
      </c>
      <c r="I928" s="165"/>
      <c r="L928" s="160"/>
      <c r="M928" s="166"/>
      <c r="N928" s="167"/>
      <c r="O928" s="167"/>
      <c r="P928" s="167"/>
      <c r="Q928" s="167"/>
      <c r="R928" s="167"/>
      <c r="S928" s="167"/>
      <c r="T928" s="168"/>
      <c r="AT928" s="162" t="s">
        <v>178</v>
      </c>
      <c r="AU928" s="162" t="s">
        <v>176</v>
      </c>
      <c r="AV928" s="13" t="s">
        <v>176</v>
      </c>
      <c r="AW928" s="13" t="s">
        <v>33</v>
      </c>
      <c r="AX928" s="13" t="s">
        <v>78</v>
      </c>
      <c r="AY928" s="162" t="s">
        <v>169</v>
      </c>
    </row>
    <row r="929" spans="2:51" s="13" customFormat="1">
      <c r="B929" s="160"/>
      <c r="D929" s="161" t="s">
        <v>178</v>
      </c>
      <c r="E929" s="162" t="s">
        <v>1</v>
      </c>
      <c r="F929" s="163" t="s">
        <v>1023</v>
      </c>
      <c r="H929" s="164">
        <v>2.3340000000000001</v>
      </c>
      <c r="I929" s="165"/>
      <c r="L929" s="160"/>
      <c r="M929" s="166"/>
      <c r="N929" s="167"/>
      <c r="O929" s="167"/>
      <c r="P929" s="167"/>
      <c r="Q929" s="167"/>
      <c r="R929" s="167"/>
      <c r="S929" s="167"/>
      <c r="T929" s="168"/>
      <c r="AT929" s="162" t="s">
        <v>178</v>
      </c>
      <c r="AU929" s="162" t="s">
        <v>176</v>
      </c>
      <c r="AV929" s="13" t="s">
        <v>176</v>
      </c>
      <c r="AW929" s="13" t="s">
        <v>33</v>
      </c>
      <c r="AX929" s="13" t="s">
        <v>78</v>
      </c>
      <c r="AY929" s="162" t="s">
        <v>169</v>
      </c>
    </row>
    <row r="930" spans="2:51" s="13" customFormat="1">
      <c r="B930" s="160"/>
      <c r="D930" s="161" t="s">
        <v>178</v>
      </c>
      <c r="E930" s="162" t="s">
        <v>1</v>
      </c>
      <c r="F930" s="163" t="s">
        <v>1024</v>
      </c>
      <c r="H930" s="164">
        <v>2.1840000000000002</v>
      </c>
      <c r="I930" s="165"/>
      <c r="L930" s="160"/>
      <c r="M930" s="166"/>
      <c r="N930" s="167"/>
      <c r="O930" s="167"/>
      <c r="P930" s="167"/>
      <c r="Q930" s="167"/>
      <c r="R930" s="167"/>
      <c r="S930" s="167"/>
      <c r="T930" s="168"/>
      <c r="AT930" s="162" t="s">
        <v>178</v>
      </c>
      <c r="AU930" s="162" t="s">
        <v>176</v>
      </c>
      <c r="AV930" s="13" t="s">
        <v>176</v>
      </c>
      <c r="AW930" s="13" t="s">
        <v>33</v>
      </c>
      <c r="AX930" s="13" t="s">
        <v>78</v>
      </c>
      <c r="AY930" s="162" t="s">
        <v>169</v>
      </c>
    </row>
    <row r="931" spans="2:51" s="16" customFormat="1">
      <c r="B931" s="184"/>
      <c r="D931" s="161" t="s">
        <v>178</v>
      </c>
      <c r="E931" s="185" t="s">
        <v>1</v>
      </c>
      <c r="F931" s="186" t="s">
        <v>201</v>
      </c>
      <c r="H931" s="187">
        <v>123.79400000000001</v>
      </c>
      <c r="I931" s="188"/>
      <c r="L931" s="184"/>
      <c r="M931" s="189"/>
      <c r="N931" s="190"/>
      <c r="O931" s="190"/>
      <c r="P931" s="190"/>
      <c r="Q931" s="190"/>
      <c r="R931" s="190"/>
      <c r="S931" s="190"/>
      <c r="T931" s="191"/>
      <c r="AT931" s="185" t="s">
        <v>178</v>
      </c>
      <c r="AU931" s="185" t="s">
        <v>176</v>
      </c>
      <c r="AV931" s="16" t="s">
        <v>187</v>
      </c>
      <c r="AW931" s="16" t="s">
        <v>33</v>
      </c>
      <c r="AX931" s="16" t="s">
        <v>78</v>
      </c>
      <c r="AY931" s="185" t="s">
        <v>169</v>
      </c>
    </row>
    <row r="932" spans="2:51" s="14" customFormat="1">
      <c r="B932" s="169"/>
      <c r="D932" s="161" t="s">
        <v>178</v>
      </c>
      <c r="E932" s="170" t="s">
        <v>1</v>
      </c>
      <c r="F932" s="171" t="s">
        <v>1025</v>
      </c>
      <c r="H932" s="170" t="s">
        <v>1</v>
      </c>
      <c r="I932" s="172"/>
      <c r="L932" s="169"/>
      <c r="M932" s="173"/>
      <c r="N932" s="174"/>
      <c r="O932" s="174"/>
      <c r="P932" s="174"/>
      <c r="Q932" s="174"/>
      <c r="R932" s="174"/>
      <c r="S932" s="174"/>
      <c r="T932" s="175"/>
      <c r="AT932" s="170" t="s">
        <v>178</v>
      </c>
      <c r="AU932" s="170" t="s">
        <v>176</v>
      </c>
      <c r="AV932" s="14" t="s">
        <v>86</v>
      </c>
      <c r="AW932" s="14" t="s">
        <v>33</v>
      </c>
      <c r="AX932" s="14" t="s">
        <v>78</v>
      </c>
      <c r="AY932" s="170" t="s">
        <v>169</v>
      </c>
    </row>
    <row r="933" spans="2:51" s="13" customFormat="1" ht="20">
      <c r="B933" s="160"/>
      <c r="D933" s="161" t="s">
        <v>178</v>
      </c>
      <c r="E933" s="162" t="s">
        <v>1</v>
      </c>
      <c r="F933" s="163" t="s">
        <v>1026</v>
      </c>
      <c r="H933" s="164">
        <v>91.698999999999998</v>
      </c>
      <c r="I933" s="165"/>
      <c r="L933" s="160"/>
      <c r="M933" s="166"/>
      <c r="N933" s="167"/>
      <c r="O933" s="167"/>
      <c r="P933" s="167"/>
      <c r="Q933" s="167"/>
      <c r="R933" s="167"/>
      <c r="S933" s="167"/>
      <c r="T933" s="168"/>
      <c r="AT933" s="162" t="s">
        <v>178</v>
      </c>
      <c r="AU933" s="162" t="s">
        <v>176</v>
      </c>
      <c r="AV933" s="13" t="s">
        <v>176</v>
      </c>
      <c r="AW933" s="13" t="s">
        <v>33</v>
      </c>
      <c r="AX933" s="13" t="s">
        <v>78</v>
      </c>
      <c r="AY933" s="162" t="s">
        <v>169</v>
      </c>
    </row>
    <row r="934" spans="2:51" s="13" customFormat="1">
      <c r="B934" s="160"/>
      <c r="D934" s="161" t="s">
        <v>178</v>
      </c>
      <c r="E934" s="162" t="s">
        <v>1</v>
      </c>
      <c r="F934" s="163" t="s">
        <v>1027</v>
      </c>
      <c r="H934" s="164">
        <v>-20.797999999999998</v>
      </c>
      <c r="I934" s="165"/>
      <c r="L934" s="160"/>
      <c r="M934" s="166"/>
      <c r="N934" s="167"/>
      <c r="O934" s="167"/>
      <c r="P934" s="167"/>
      <c r="Q934" s="167"/>
      <c r="R934" s="167"/>
      <c r="S934" s="167"/>
      <c r="T934" s="168"/>
      <c r="AT934" s="162" t="s">
        <v>178</v>
      </c>
      <c r="AU934" s="162" t="s">
        <v>176</v>
      </c>
      <c r="AV934" s="13" t="s">
        <v>176</v>
      </c>
      <c r="AW934" s="13" t="s">
        <v>33</v>
      </c>
      <c r="AX934" s="13" t="s">
        <v>78</v>
      </c>
      <c r="AY934" s="162" t="s">
        <v>169</v>
      </c>
    </row>
    <row r="935" spans="2:51" s="13" customFormat="1">
      <c r="B935" s="160"/>
      <c r="D935" s="161" t="s">
        <v>178</v>
      </c>
      <c r="E935" s="162" t="s">
        <v>1</v>
      </c>
      <c r="F935" s="163" t="s">
        <v>1028</v>
      </c>
      <c r="H935" s="164">
        <v>7.6230000000000002</v>
      </c>
      <c r="I935" s="165"/>
      <c r="L935" s="160"/>
      <c r="M935" s="166"/>
      <c r="N935" s="167"/>
      <c r="O935" s="167"/>
      <c r="P935" s="167"/>
      <c r="Q935" s="167"/>
      <c r="R935" s="167"/>
      <c r="S935" s="167"/>
      <c r="T935" s="168"/>
      <c r="AT935" s="162" t="s">
        <v>178</v>
      </c>
      <c r="AU935" s="162" t="s">
        <v>176</v>
      </c>
      <c r="AV935" s="13" t="s">
        <v>176</v>
      </c>
      <c r="AW935" s="13" t="s">
        <v>33</v>
      </c>
      <c r="AX935" s="13" t="s">
        <v>78</v>
      </c>
      <c r="AY935" s="162" t="s">
        <v>169</v>
      </c>
    </row>
    <row r="936" spans="2:51" s="13" customFormat="1">
      <c r="B936" s="160"/>
      <c r="D936" s="161" t="s">
        <v>178</v>
      </c>
      <c r="E936" s="162" t="s">
        <v>1</v>
      </c>
      <c r="F936" s="163" t="s">
        <v>1022</v>
      </c>
      <c r="H936" s="164">
        <v>1.69</v>
      </c>
      <c r="I936" s="165"/>
      <c r="L936" s="160"/>
      <c r="M936" s="166"/>
      <c r="N936" s="167"/>
      <c r="O936" s="167"/>
      <c r="P936" s="167"/>
      <c r="Q936" s="167"/>
      <c r="R936" s="167"/>
      <c r="S936" s="167"/>
      <c r="T936" s="168"/>
      <c r="AT936" s="162" t="s">
        <v>178</v>
      </c>
      <c r="AU936" s="162" t="s">
        <v>176</v>
      </c>
      <c r="AV936" s="13" t="s">
        <v>176</v>
      </c>
      <c r="AW936" s="13" t="s">
        <v>33</v>
      </c>
      <c r="AX936" s="13" t="s">
        <v>78</v>
      </c>
      <c r="AY936" s="162" t="s">
        <v>169</v>
      </c>
    </row>
    <row r="937" spans="2:51" s="13" customFormat="1">
      <c r="B937" s="160"/>
      <c r="D937" s="161" t="s">
        <v>178</v>
      </c>
      <c r="E937" s="162" t="s">
        <v>1</v>
      </c>
      <c r="F937" s="163" t="s">
        <v>1021</v>
      </c>
      <c r="H937" s="164">
        <v>1.944</v>
      </c>
      <c r="I937" s="165"/>
      <c r="L937" s="160"/>
      <c r="M937" s="166"/>
      <c r="N937" s="167"/>
      <c r="O937" s="167"/>
      <c r="P937" s="167"/>
      <c r="Q937" s="167"/>
      <c r="R937" s="167"/>
      <c r="S937" s="167"/>
      <c r="T937" s="168"/>
      <c r="AT937" s="162" t="s">
        <v>178</v>
      </c>
      <c r="AU937" s="162" t="s">
        <v>176</v>
      </c>
      <c r="AV937" s="13" t="s">
        <v>176</v>
      </c>
      <c r="AW937" s="13" t="s">
        <v>33</v>
      </c>
      <c r="AX937" s="13" t="s">
        <v>78</v>
      </c>
      <c r="AY937" s="162" t="s">
        <v>169</v>
      </c>
    </row>
    <row r="938" spans="2:51" s="16" customFormat="1">
      <c r="B938" s="184"/>
      <c r="D938" s="161" t="s">
        <v>178</v>
      </c>
      <c r="E938" s="185" t="s">
        <v>1</v>
      </c>
      <c r="F938" s="186" t="s">
        <v>201</v>
      </c>
      <c r="H938" s="187">
        <v>82.158000000000001</v>
      </c>
      <c r="I938" s="188"/>
      <c r="L938" s="184"/>
      <c r="M938" s="189"/>
      <c r="N938" s="190"/>
      <c r="O938" s="190"/>
      <c r="P938" s="190"/>
      <c r="Q938" s="190"/>
      <c r="R938" s="190"/>
      <c r="S938" s="190"/>
      <c r="T938" s="191"/>
      <c r="AT938" s="185" t="s">
        <v>178</v>
      </c>
      <c r="AU938" s="185" t="s">
        <v>176</v>
      </c>
      <c r="AV938" s="16" t="s">
        <v>187</v>
      </c>
      <c r="AW938" s="16" t="s">
        <v>33</v>
      </c>
      <c r="AX938" s="16" t="s">
        <v>78</v>
      </c>
      <c r="AY938" s="185" t="s">
        <v>169</v>
      </c>
    </row>
    <row r="939" spans="2:51" s="14" customFormat="1" ht="20">
      <c r="B939" s="169"/>
      <c r="D939" s="161" t="s">
        <v>178</v>
      </c>
      <c r="E939" s="170" t="s">
        <v>1</v>
      </c>
      <c r="F939" s="171" t="s">
        <v>1029</v>
      </c>
      <c r="H939" s="170" t="s">
        <v>1</v>
      </c>
      <c r="I939" s="172"/>
      <c r="L939" s="169"/>
      <c r="M939" s="173"/>
      <c r="N939" s="174"/>
      <c r="O939" s="174"/>
      <c r="P939" s="174"/>
      <c r="Q939" s="174"/>
      <c r="R939" s="174"/>
      <c r="S939" s="174"/>
      <c r="T939" s="175"/>
      <c r="AT939" s="170" t="s">
        <v>178</v>
      </c>
      <c r="AU939" s="170" t="s">
        <v>176</v>
      </c>
      <c r="AV939" s="14" t="s">
        <v>86</v>
      </c>
      <c r="AW939" s="14" t="s">
        <v>33</v>
      </c>
      <c r="AX939" s="14" t="s">
        <v>78</v>
      </c>
      <c r="AY939" s="170" t="s">
        <v>169</v>
      </c>
    </row>
    <row r="940" spans="2:51" s="13" customFormat="1">
      <c r="B940" s="160"/>
      <c r="D940" s="161" t="s">
        <v>178</v>
      </c>
      <c r="E940" s="162" t="s">
        <v>1</v>
      </c>
      <c r="F940" s="163" t="s">
        <v>1030</v>
      </c>
      <c r="H940" s="164">
        <v>112.53</v>
      </c>
      <c r="I940" s="165"/>
      <c r="L940" s="160"/>
      <c r="M940" s="166"/>
      <c r="N940" s="167"/>
      <c r="O940" s="167"/>
      <c r="P940" s="167"/>
      <c r="Q940" s="167"/>
      <c r="R940" s="167"/>
      <c r="S940" s="167"/>
      <c r="T940" s="168"/>
      <c r="AT940" s="162" t="s">
        <v>178</v>
      </c>
      <c r="AU940" s="162" t="s">
        <v>176</v>
      </c>
      <c r="AV940" s="13" t="s">
        <v>176</v>
      </c>
      <c r="AW940" s="13" t="s">
        <v>33</v>
      </c>
      <c r="AX940" s="13" t="s">
        <v>78</v>
      </c>
      <c r="AY940" s="162" t="s">
        <v>169</v>
      </c>
    </row>
    <row r="941" spans="2:51" s="13" customFormat="1">
      <c r="B941" s="160"/>
      <c r="D941" s="161" t="s">
        <v>178</v>
      </c>
      <c r="E941" s="162" t="s">
        <v>1</v>
      </c>
      <c r="F941" s="163" t="s">
        <v>1031</v>
      </c>
      <c r="H941" s="164">
        <v>-14.04</v>
      </c>
      <c r="I941" s="165"/>
      <c r="L941" s="160"/>
      <c r="M941" s="166"/>
      <c r="N941" s="167"/>
      <c r="O941" s="167"/>
      <c r="P941" s="167"/>
      <c r="Q941" s="167"/>
      <c r="R941" s="167"/>
      <c r="S941" s="167"/>
      <c r="T941" s="168"/>
      <c r="AT941" s="162" t="s">
        <v>178</v>
      </c>
      <c r="AU941" s="162" t="s">
        <v>176</v>
      </c>
      <c r="AV941" s="13" t="s">
        <v>176</v>
      </c>
      <c r="AW941" s="13" t="s">
        <v>33</v>
      </c>
      <c r="AX941" s="13" t="s">
        <v>78</v>
      </c>
      <c r="AY941" s="162" t="s">
        <v>169</v>
      </c>
    </row>
    <row r="942" spans="2:51" s="13" customFormat="1" ht="20">
      <c r="B942" s="160"/>
      <c r="D942" s="161" t="s">
        <v>178</v>
      </c>
      <c r="E942" s="162" t="s">
        <v>1</v>
      </c>
      <c r="F942" s="163" t="s">
        <v>1032</v>
      </c>
      <c r="H942" s="164">
        <v>4.3220000000000001</v>
      </c>
      <c r="I942" s="165"/>
      <c r="L942" s="160"/>
      <c r="M942" s="166"/>
      <c r="N942" s="167"/>
      <c r="O942" s="167"/>
      <c r="P942" s="167"/>
      <c r="Q942" s="167"/>
      <c r="R942" s="167"/>
      <c r="S942" s="167"/>
      <c r="T942" s="168"/>
      <c r="AT942" s="162" t="s">
        <v>178</v>
      </c>
      <c r="AU942" s="162" t="s">
        <v>176</v>
      </c>
      <c r="AV942" s="13" t="s">
        <v>176</v>
      </c>
      <c r="AW942" s="13" t="s">
        <v>33</v>
      </c>
      <c r="AX942" s="13" t="s">
        <v>78</v>
      </c>
      <c r="AY942" s="162" t="s">
        <v>169</v>
      </c>
    </row>
    <row r="943" spans="2:51" s="16" customFormat="1">
      <c r="B943" s="184"/>
      <c r="D943" s="161" t="s">
        <v>178</v>
      </c>
      <c r="E943" s="185" t="s">
        <v>1</v>
      </c>
      <c r="F943" s="186" t="s">
        <v>201</v>
      </c>
      <c r="H943" s="187">
        <v>102.81200000000001</v>
      </c>
      <c r="I943" s="188"/>
      <c r="L943" s="184"/>
      <c r="M943" s="189"/>
      <c r="N943" s="190"/>
      <c r="O943" s="190"/>
      <c r="P943" s="190"/>
      <c r="Q943" s="190"/>
      <c r="R943" s="190"/>
      <c r="S943" s="190"/>
      <c r="T943" s="191"/>
      <c r="AT943" s="185" t="s">
        <v>178</v>
      </c>
      <c r="AU943" s="185" t="s">
        <v>176</v>
      </c>
      <c r="AV943" s="16" t="s">
        <v>187</v>
      </c>
      <c r="AW943" s="16" t="s">
        <v>33</v>
      </c>
      <c r="AX943" s="16" t="s">
        <v>78</v>
      </c>
      <c r="AY943" s="185" t="s">
        <v>169</v>
      </c>
    </row>
    <row r="944" spans="2:51" s="14" customFormat="1">
      <c r="B944" s="169"/>
      <c r="D944" s="161" t="s">
        <v>178</v>
      </c>
      <c r="E944" s="170" t="s">
        <v>1</v>
      </c>
      <c r="F944" s="171" t="s">
        <v>1033</v>
      </c>
      <c r="H944" s="170" t="s">
        <v>1</v>
      </c>
      <c r="I944" s="172"/>
      <c r="L944" s="169"/>
      <c r="M944" s="173"/>
      <c r="N944" s="174"/>
      <c r="O944" s="174"/>
      <c r="P944" s="174"/>
      <c r="Q944" s="174"/>
      <c r="R944" s="174"/>
      <c r="S944" s="174"/>
      <c r="T944" s="175"/>
      <c r="AT944" s="170" t="s">
        <v>178</v>
      </c>
      <c r="AU944" s="170" t="s">
        <v>176</v>
      </c>
      <c r="AV944" s="14" t="s">
        <v>86</v>
      </c>
      <c r="AW944" s="14" t="s">
        <v>33</v>
      </c>
      <c r="AX944" s="14" t="s">
        <v>78</v>
      </c>
      <c r="AY944" s="170" t="s">
        <v>169</v>
      </c>
    </row>
    <row r="945" spans="1:65" s="14" customFormat="1">
      <c r="B945" s="169"/>
      <c r="D945" s="161" t="s">
        <v>178</v>
      </c>
      <c r="E945" s="170" t="s">
        <v>1</v>
      </c>
      <c r="F945" s="171" t="s">
        <v>1034</v>
      </c>
      <c r="H945" s="170" t="s">
        <v>1</v>
      </c>
      <c r="I945" s="172"/>
      <c r="L945" s="169"/>
      <c r="M945" s="173"/>
      <c r="N945" s="174"/>
      <c r="O945" s="174"/>
      <c r="P945" s="174"/>
      <c r="Q945" s="174"/>
      <c r="R945" s="174"/>
      <c r="S945" s="174"/>
      <c r="T945" s="175"/>
      <c r="AT945" s="170" t="s">
        <v>178</v>
      </c>
      <c r="AU945" s="170" t="s">
        <v>176</v>
      </c>
      <c r="AV945" s="14" t="s">
        <v>86</v>
      </c>
      <c r="AW945" s="14" t="s">
        <v>33</v>
      </c>
      <c r="AX945" s="14" t="s">
        <v>78</v>
      </c>
      <c r="AY945" s="170" t="s">
        <v>169</v>
      </c>
    </row>
    <row r="946" spans="1:65" s="14" customFormat="1">
      <c r="B946" s="169"/>
      <c r="D946" s="161" t="s">
        <v>178</v>
      </c>
      <c r="E946" s="170" t="s">
        <v>1</v>
      </c>
      <c r="F946" s="171" t="s">
        <v>1035</v>
      </c>
      <c r="H946" s="170" t="s">
        <v>1</v>
      </c>
      <c r="I946" s="172"/>
      <c r="L946" s="169"/>
      <c r="M946" s="173"/>
      <c r="N946" s="174"/>
      <c r="O946" s="174"/>
      <c r="P946" s="174"/>
      <c r="Q946" s="174"/>
      <c r="R946" s="174"/>
      <c r="S946" s="174"/>
      <c r="T946" s="175"/>
      <c r="AT946" s="170" t="s">
        <v>178</v>
      </c>
      <c r="AU946" s="170" t="s">
        <v>176</v>
      </c>
      <c r="AV946" s="14" t="s">
        <v>86</v>
      </c>
      <c r="AW946" s="14" t="s">
        <v>33</v>
      </c>
      <c r="AX946" s="14" t="s">
        <v>78</v>
      </c>
      <c r="AY946" s="170" t="s">
        <v>169</v>
      </c>
    </row>
    <row r="947" spans="1:65" s="13" customFormat="1">
      <c r="B947" s="160"/>
      <c r="D947" s="161" t="s">
        <v>178</v>
      </c>
      <c r="E947" s="162" t="s">
        <v>1</v>
      </c>
      <c r="F947" s="163" t="s">
        <v>1036</v>
      </c>
      <c r="H947" s="164">
        <v>153.27000000000001</v>
      </c>
      <c r="I947" s="165"/>
      <c r="L947" s="160"/>
      <c r="M947" s="166"/>
      <c r="N947" s="167"/>
      <c r="O947" s="167"/>
      <c r="P947" s="167"/>
      <c r="Q947" s="167"/>
      <c r="R947" s="167"/>
      <c r="S947" s="167"/>
      <c r="T947" s="168"/>
      <c r="AT947" s="162" t="s">
        <v>178</v>
      </c>
      <c r="AU947" s="162" t="s">
        <v>176</v>
      </c>
      <c r="AV947" s="13" t="s">
        <v>176</v>
      </c>
      <c r="AW947" s="13" t="s">
        <v>33</v>
      </c>
      <c r="AX947" s="13" t="s">
        <v>78</v>
      </c>
      <c r="AY947" s="162" t="s">
        <v>169</v>
      </c>
    </row>
    <row r="948" spans="1:65" s="13" customFormat="1" ht="30">
      <c r="B948" s="160"/>
      <c r="D948" s="161" t="s">
        <v>178</v>
      </c>
      <c r="E948" s="162" t="s">
        <v>1</v>
      </c>
      <c r="F948" s="163" t="s">
        <v>1037</v>
      </c>
      <c r="H948" s="164">
        <v>-41.941000000000003</v>
      </c>
      <c r="I948" s="165"/>
      <c r="L948" s="160"/>
      <c r="M948" s="166"/>
      <c r="N948" s="167"/>
      <c r="O948" s="167"/>
      <c r="P948" s="167"/>
      <c r="Q948" s="167"/>
      <c r="R948" s="167"/>
      <c r="S948" s="167"/>
      <c r="T948" s="168"/>
      <c r="AT948" s="162" t="s">
        <v>178</v>
      </c>
      <c r="AU948" s="162" t="s">
        <v>176</v>
      </c>
      <c r="AV948" s="13" t="s">
        <v>176</v>
      </c>
      <c r="AW948" s="13" t="s">
        <v>33</v>
      </c>
      <c r="AX948" s="13" t="s">
        <v>78</v>
      </c>
      <c r="AY948" s="162" t="s">
        <v>169</v>
      </c>
    </row>
    <row r="949" spans="1:65" s="13" customFormat="1">
      <c r="B949" s="160"/>
      <c r="D949" s="161" t="s">
        <v>178</v>
      </c>
      <c r="E949" s="162" t="s">
        <v>1</v>
      </c>
      <c r="F949" s="163" t="s">
        <v>1038</v>
      </c>
      <c r="H949" s="164">
        <v>1.5209999999999999</v>
      </c>
      <c r="I949" s="165"/>
      <c r="L949" s="160"/>
      <c r="M949" s="166"/>
      <c r="N949" s="167"/>
      <c r="O949" s="167"/>
      <c r="P949" s="167"/>
      <c r="Q949" s="167"/>
      <c r="R949" s="167"/>
      <c r="S949" s="167"/>
      <c r="T949" s="168"/>
      <c r="AT949" s="162" t="s">
        <v>178</v>
      </c>
      <c r="AU949" s="162" t="s">
        <v>176</v>
      </c>
      <c r="AV949" s="13" t="s">
        <v>176</v>
      </c>
      <c r="AW949" s="13" t="s">
        <v>33</v>
      </c>
      <c r="AX949" s="13" t="s">
        <v>78</v>
      </c>
      <c r="AY949" s="162" t="s">
        <v>169</v>
      </c>
    </row>
    <row r="950" spans="1:65" s="13" customFormat="1">
      <c r="B950" s="160"/>
      <c r="D950" s="161" t="s">
        <v>178</v>
      </c>
      <c r="E950" s="162" t="s">
        <v>1</v>
      </c>
      <c r="F950" s="163" t="s">
        <v>1039</v>
      </c>
      <c r="H950" s="164">
        <v>1.3</v>
      </c>
      <c r="I950" s="165"/>
      <c r="L950" s="160"/>
      <c r="M950" s="166"/>
      <c r="N950" s="167"/>
      <c r="O950" s="167"/>
      <c r="P950" s="167"/>
      <c r="Q950" s="167"/>
      <c r="R950" s="167"/>
      <c r="S950" s="167"/>
      <c r="T950" s="168"/>
      <c r="AT950" s="162" t="s">
        <v>178</v>
      </c>
      <c r="AU950" s="162" t="s">
        <v>176</v>
      </c>
      <c r="AV950" s="13" t="s">
        <v>176</v>
      </c>
      <c r="AW950" s="13" t="s">
        <v>33</v>
      </c>
      <c r="AX950" s="13" t="s">
        <v>78</v>
      </c>
      <c r="AY950" s="162" t="s">
        <v>169</v>
      </c>
    </row>
    <row r="951" spans="1:65" s="13" customFormat="1">
      <c r="B951" s="160"/>
      <c r="D951" s="161" t="s">
        <v>178</v>
      </c>
      <c r="E951" s="162" t="s">
        <v>1</v>
      </c>
      <c r="F951" s="163" t="s">
        <v>1040</v>
      </c>
      <c r="H951" s="164">
        <v>1.9630000000000001</v>
      </c>
      <c r="I951" s="165"/>
      <c r="L951" s="160"/>
      <c r="M951" s="166"/>
      <c r="N951" s="167"/>
      <c r="O951" s="167"/>
      <c r="P951" s="167"/>
      <c r="Q951" s="167"/>
      <c r="R951" s="167"/>
      <c r="S951" s="167"/>
      <c r="T951" s="168"/>
      <c r="AT951" s="162" t="s">
        <v>178</v>
      </c>
      <c r="AU951" s="162" t="s">
        <v>176</v>
      </c>
      <c r="AV951" s="13" t="s">
        <v>176</v>
      </c>
      <c r="AW951" s="13" t="s">
        <v>33</v>
      </c>
      <c r="AX951" s="13" t="s">
        <v>78</v>
      </c>
      <c r="AY951" s="162" t="s">
        <v>169</v>
      </c>
    </row>
    <row r="952" spans="1:65" s="13" customFormat="1">
      <c r="B952" s="160"/>
      <c r="D952" s="161" t="s">
        <v>178</v>
      </c>
      <c r="E952" s="162" t="s">
        <v>1</v>
      </c>
      <c r="F952" s="163" t="s">
        <v>1041</v>
      </c>
      <c r="H952" s="164">
        <v>2.8730000000000002</v>
      </c>
      <c r="I952" s="165"/>
      <c r="L952" s="160"/>
      <c r="M952" s="166"/>
      <c r="N952" s="167"/>
      <c r="O952" s="167"/>
      <c r="P952" s="167"/>
      <c r="Q952" s="167"/>
      <c r="R952" s="167"/>
      <c r="S952" s="167"/>
      <c r="T952" s="168"/>
      <c r="AT952" s="162" t="s">
        <v>178</v>
      </c>
      <c r="AU952" s="162" t="s">
        <v>176</v>
      </c>
      <c r="AV952" s="13" t="s">
        <v>176</v>
      </c>
      <c r="AW952" s="13" t="s">
        <v>33</v>
      </c>
      <c r="AX952" s="13" t="s">
        <v>78</v>
      </c>
      <c r="AY952" s="162" t="s">
        <v>169</v>
      </c>
    </row>
    <row r="953" spans="1:65" s="13" customFormat="1">
      <c r="B953" s="160"/>
      <c r="D953" s="161" t="s">
        <v>178</v>
      </c>
      <c r="E953" s="162" t="s">
        <v>1</v>
      </c>
      <c r="F953" s="163" t="s">
        <v>1042</v>
      </c>
      <c r="H953" s="164">
        <v>3.5619999999999998</v>
      </c>
      <c r="I953" s="165"/>
      <c r="L953" s="160"/>
      <c r="M953" s="166"/>
      <c r="N953" s="167"/>
      <c r="O953" s="167"/>
      <c r="P953" s="167"/>
      <c r="Q953" s="167"/>
      <c r="R953" s="167"/>
      <c r="S953" s="167"/>
      <c r="T953" s="168"/>
      <c r="AT953" s="162" t="s">
        <v>178</v>
      </c>
      <c r="AU953" s="162" t="s">
        <v>176</v>
      </c>
      <c r="AV953" s="13" t="s">
        <v>176</v>
      </c>
      <c r="AW953" s="13" t="s">
        <v>33</v>
      </c>
      <c r="AX953" s="13" t="s">
        <v>78</v>
      </c>
      <c r="AY953" s="162" t="s">
        <v>169</v>
      </c>
    </row>
    <row r="954" spans="1:65" s="13" customFormat="1">
      <c r="B954" s="160"/>
      <c r="D954" s="161" t="s">
        <v>178</v>
      </c>
      <c r="E954" s="162" t="s">
        <v>1</v>
      </c>
      <c r="F954" s="163" t="s">
        <v>1043</v>
      </c>
      <c r="H954" s="164">
        <v>1.8460000000000001</v>
      </c>
      <c r="I954" s="165"/>
      <c r="L954" s="160"/>
      <c r="M954" s="166"/>
      <c r="N954" s="167"/>
      <c r="O954" s="167"/>
      <c r="P954" s="167"/>
      <c r="Q954" s="167"/>
      <c r="R954" s="167"/>
      <c r="S954" s="167"/>
      <c r="T954" s="168"/>
      <c r="AT954" s="162" t="s">
        <v>178</v>
      </c>
      <c r="AU954" s="162" t="s">
        <v>176</v>
      </c>
      <c r="AV954" s="13" t="s">
        <v>176</v>
      </c>
      <c r="AW954" s="13" t="s">
        <v>33</v>
      </c>
      <c r="AX954" s="13" t="s">
        <v>78</v>
      </c>
      <c r="AY954" s="162" t="s">
        <v>169</v>
      </c>
    </row>
    <row r="955" spans="1:65" s="13" customFormat="1">
      <c r="B955" s="160"/>
      <c r="D955" s="161" t="s">
        <v>178</v>
      </c>
      <c r="E955" s="162" t="s">
        <v>1</v>
      </c>
      <c r="F955" s="163" t="s">
        <v>1044</v>
      </c>
      <c r="H955" s="164">
        <v>2.145</v>
      </c>
      <c r="I955" s="165"/>
      <c r="L955" s="160"/>
      <c r="M955" s="166"/>
      <c r="N955" s="167"/>
      <c r="O955" s="167"/>
      <c r="P955" s="167"/>
      <c r="Q955" s="167"/>
      <c r="R955" s="167"/>
      <c r="S955" s="167"/>
      <c r="T955" s="168"/>
      <c r="AT955" s="162" t="s">
        <v>178</v>
      </c>
      <c r="AU955" s="162" t="s">
        <v>176</v>
      </c>
      <c r="AV955" s="13" t="s">
        <v>176</v>
      </c>
      <c r="AW955" s="13" t="s">
        <v>33</v>
      </c>
      <c r="AX955" s="13" t="s">
        <v>78</v>
      </c>
      <c r="AY955" s="162" t="s">
        <v>169</v>
      </c>
    </row>
    <row r="956" spans="1:65" s="13" customFormat="1">
      <c r="B956" s="160"/>
      <c r="D956" s="161" t="s">
        <v>178</v>
      </c>
      <c r="E956" s="162" t="s">
        <v>1</v>
      </c>
      <c r="F956" s="163" t="s">
        <v>1024</v>
      </c>
      <c r="H956" s="164">
        <v>2.1840000000000002</v>
      </c>
      <c r="I956" s="165"/>
      <c r="L956" s="160"/>
      <c r="M956" s="166"/>
      <c r="N956" s="167"/>
      <c r="O956" s="167"/>
      <c r="P956" s="167"/>
      <c r="Q956" s="167"/>
      <c r="R956" s="167"/>
      <c r="S956" s="167"/>
      <c r="T956" s="168"/>
      <c r="AT956" s="162" t="s">
        <v>178</v>
      </c>
      <c r="AU956" s="162" t="s">
        <v>176</v>
      </c>
      <c r="AV956" s="13" t="s">
        <v>176</v>
      </c>
      <c r="AW956" s="13" t="s">
        <v>33</v>
      </c>
      <c r="AX956" s="13" t="s">
        <v>78</v>
      </c>
      <c r="AY956" s="162" t="s">
        <v>169</v>
      </c>
    </row>
    <row r="957" spans="1:65" s="16" customFormat="1">
      <c r="B957" s="184"/>
      <c r="D957" s="161" t="s">
        <v>178</v>
      </c>
      <c r="E957" s="185" t="s">
        <v>1</v>
      </c>
      <c r="F957" s="186" t="s">
        <v>201</v>
      </c>
      <c r="H957" s="187">
        <v>128.72300000000001</v>
      </c>
      <c r="I957" s="188"/>
      <c r="L957" s="184"/>
      <c r="M957" s="189"/>
      <c r="N957" s="190"/>
      <c r="O957" s="190"/>
      <c r="P957" s="190"/>
      <c r="Q957" s="190"/>
      <c r="R957" s="190"/>
      <c r="S957" s="190"/>
      <c r="T957" s="191"/>
      <c r="AT957" s="185" t="s">
        <v>178</v>
      </c>
      <c r="AU957" s="185" t="s">
        <v>176</v>
      </c>
      <c r="AV957" s="16" t="s">
        <v>187</v>
      </c>
      <c r="AW957" s="16" t="s">
        <v>33</v>
      </c>
      <c r="AX957" s="16" t="s">
        <v>78</v>
      </c>
      <c r="AY957" s="185" t="s">
        <v>169</v>
      </c>
    </row>
    <row r="958" spans="1:65" s="15" customFormat="1">
      <c r="B958" s="176"/>
      <c r="D958" s="161" t="s">
        <v>178</v>
      </c>
      <c r="E958" s="177" t="s">
        <v>1</v>
      </c>
      <c r="F958" s="178" t="s">
        <v>186</v>
      </c>
      <c r="H958" s="179">
        <v>437.48700000000002</v>
      </c>
      <c r="I958" s="180"/>
      <c r="L958" s="176"/>
      <c r="M958" s="181"/>
      <c r="N958" s="182"/>
      <c r="O958" s="182"/>
      <c r="P958" s="182"/>
      <c r="Q958" s="182"/>
      <c r="R958" s="182"/>
      <c r="S958" s="182"/>
      <c r="T958" s="183"/>
      <c r="AT958" s="177" t="s">
        <v>178</v>
      </c>
      <c r="AU958" s="177" t="s">
        <v>176</v>
      </c>
      <c r="AV958" s="15" t="s">
        <v>175</v>
      </c>
      <c r="AW958" s="15" t="s">
        <v>33</v>
      </c>
      <c r="AX958" s="15" t="s">
        <v>86</v>
      </c>
      <c r="AY958" s="177" t="s">
        <v>169</v>
      </c>
    </row>
    <row r="959" spans="1:65" s="2" customFormat="1" ht="24.15" customHeight="1">
      <c r="A959" s="33"/>
      <c r="B959" s="145"/>
      <c r="C959" s="146" t="s">
        <v>1045</v>
      </c>
      <c r="D959" s="146" t="s">
        <v>171</v>
      </c>
      <c r="E959" s="147" t="s">
        <v>1046</v>
      </c>
      <c r="F959" s="148" t="s">
        <v>1047</v>
      </c>
      <c r="G959" s="149" t="s">
        <v>328</v>
      </c>
      <c r="H959" s="150">
        <v>51.231999999999999</v>
      </c>
      <c r="I959" s="151"/>
      <c r="J959" s="150">
        <f>ROUND(I959*H959,3)</f>
        <v>0</v>
      </c>
      <c r="K959" s="152"/>
      <c r="L959" s="34"/>
      <c r="M959" s="153" t="s">
        <v>1</v>
      </c>
      <c r="N959" s="154" t="s">
        <v>44</v>
      </c>
      <c r="O959" s="59"/>
      <c r="P959" s="155">
        <f>O959*H959</f>
        <v>0</v>
      </c>
      <c r="Q959" s="155">
        <v>1.47E-2</v>
      </c>
      <c r="R959" s="155">
        <f>Q959*H959</f>
        <v>0.75311039999999996</v>
      </c>
      <c r="S959" s="155">
        <v>0</v>
      </c>
      <c r="T959" s="156">
        <f>S959*H959</f>
        <v>0</v>
      </c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R959" s="157" t="s">
        <v>175</v>
      </c>
      <c r="AT959" s="157" t="s">
        <v>171</v>
      </c>
      <c r="AU959" s="157" t="s">
        <v>176</v>
      </c>
      <c r="AY959" s="18" t="s">
        <v>169</v>
      </c>
      <c r="BE959" s="158">
        <f>IF(N959="základná",J959,0)</f>
        <v>0</v>
      </c>
      <c r="BF959" s="158">
        <f>IF(N959="znížená",J959,0)</f>
        <v>0</v>
      </c>
      <c r="BG959" s="158">
        <f>IF(N959="zákl. prenesená",J959,0)</f>
        <v>0</v>
      </c>
      <c r="BH959" s="158">
        <f>IF(N959="zníž. prenesená",J959,0)</f>
        <v>0</v>
      </c>
      <c r="BI959" s="158">
        <f>IF(N959="nulová",J959,0)</f>
        <v>0</v>
      </c>
      <c r="BJ959" s="18" t="s">
        <v>176</v>
      </c>
      <c r="BK959" s="159">
        <f>ROUND(I959*H959,3)</f>
        <v>0</v>
      </c>
      <c r="BL959" s="18" t="s">
        <v>175</v>
      </c>
      <c r="BM959" s="157" t="s">
        <v>1048</v>
      </c>
    </row>
    <row r="960" spans="1:65" s="14" customFormat="1">
      <c r="B960" s="169"/>
      <c r="D960" s="161" t="s">
        <v>178</v>
      </c>
      <c r="E960" s="170" t="s">
        <v>1</v>
      </c>
      <c r="F960" s="171" t="s">
        <v>1049</v>
      </c>
      <c r="H960" s="170" t="s">
        <v>1</v>
      </c>
      <c r="I960" s="172"/>
      <c r="L960" s="169"/>
      <c r="M960" s="173"/>
      <c r="N960" s="174"/>
      <c r="O960" s="174"/>
      <c r="P960" s="174"/>
      <c r="Q960" s="174"/>
      <c r="R960" s="174"/>
      <c r="S960" s="174"/>
      <c r="T960" s="175"/>
      <c r="AT960" s="170" t="s">
        <v>178</v>
      </c>
      <c r="AU960" s="170" t="s">
        <v>176</v>
      </c>
      <c r="AV960" s="14" t="s">
        <v>86</v>
      </c>
      <c r="AW960" s="14" t="s">
        <v>33</v>
      </c>
      <c r="AX960" s="14" t="s">
        <v>78</v>
      </c>
      <c r="AY960" s="170" t="s">
        <v>169</v>
      </c>
    </row>
    <row r="961" spans="1:65" s="14" customFormat="1">
      <c r="B961" s="169"/>
      <c r="D961" s="161" t="s">
        <v>178</v>
      </c>
      <c r="E961" s="170" t="s">
        <v>1</v>
      </c>
      <c r="F961" s="171" t="s">
        <v>1050</v>
      </c>
      <c r="H961" s="170" t="s">
        <v>1</v>
      </c>
      <c r="I961" s="172"/>
      <c r="L961" s="169"/>
      <c r="M961" s="173"/>
      <c r="N961" s="174"/>
      <c r="O961" s="174"/>
      <c r="P961" s="174"/>
      <c r="Q961" s="174"/>
      <c r="R961" s="174"/>
      <c r="S961" s="174"/>
      <c r="T961" s="175"/>
      <c r="AT961" s="170" t="s">
        <v>178</v>
      </c>
      <c r="AU961" s="170" t="s">
        <v>176</v>
      </c>
      <c r="AV961" s="14" t="s">
        <v>86</v>
      </c>
      <c r="AW961" s="14" t="s">
        <v>33</v>
      </c>
      <c r="AX961" s="14" t="s">
        <v>78</v>
      </c>
      <c r="AY961" s="170" t="s">
        <v>169</v>
      </c>
    </row>
    <row r="962" spans="1:65" s="13" customFormat="1">
      <c r="B962" s="160"/>
      <c r="D962" s="161" t="s">
        <v>178</v>
      </c>
      <c r="E962" s="162" t="s">
        <v>1</v>
      </c>
      <c r="F962" s="163" t="s">
        <v>1051</v>
      </c>
      <c r="H962" s="164">
        <v>22.931000000000001</v>
      </c>
      <c r="I962" s="165"/>
      <c r="L962" s="160"/>
      <c r="M962" s="166"/>
      <c r="N962" s="167"/>
      <c r="O962" s="167"/>
      <c r="P962" s="167"/>
      <c r="Q962" s="167"/>
      <c r="R962" s="167"/>
      <c r="S962" s="167"/>
      <c r="T962" s="168"/>
      <c r="AT962" s="162" t="s">
        <v>178</v>
      </c>
      <c r="AU962" s="162" t="s">
        <v>176</v>
      </c>
      <c r="AV962" s="13" t="s">
        <v>176</v>
      </c>
      <c r="AW962" s="13" t="s">
        <v>33</v>
      </c>
      <c r="AX962" s="13" t="s">
        <v>78</v>
      </c>
      <c r="AY962" s="162" t="s">
        <v>169</v>
      </c>
    </row>
    <row r="963" spans="1:65" s="13" customFormat="1">
      <c r="B963" s="160"/>
      <c r="D963" s="161" t="s">
        <v>178</v>
      </c>
      <c r="E963" s="162" t="s">
        <v>1</v>
      </c>
      <c r="F963" s="163" t="s">
        <v>1052</v>
      </c>
      <c r="H963" s="164">
        <v>1.196</v>
      </c>
      <c r="I963" s="165"/>
      <c r="L963" s="160"/>
      <c r="M963" s="166"/>
      <c r="N963" s="167"/>
      <c r="O963" s="167"/>
      <c r="P963" s="167"/>
      <c r="Q963" s="167"/>
      <c r="R963" s="167"/>
      <c r="S963" s="167"/>
      <c r="T963" s="168"/>
      <c r="AT963" s="162" t="s">
        <v>178</v>
      </c>
      <c r="AU963" s="162" t="s">
        <v>176</v>
      </c>
      <c r="AV963" s="13" t="s">
        <v>176</v>
      </c>
      <c r="AW963" s="13" t="s">
        <v>33</v>
      </c>
      <c r="AX963" s="13" t="s">
        <v>78</v>
      </c>
      <c r="AY963" s="162" t="s">
        <v>169</v>
      </c>
    </row>
    <row r="964" spans="1:65" s="16" customFormat="1">
      <c r="B964" s="184"/>
      <c r="D964" s="161" t="s">
        <v>178</v>
      </c>
      <c r="E964" s="185" t="s">
        <v>1</v>
      </c>
      <c r="F964" s="186" t="s">
        <v>201</v>
      </c>
      <c r="H964" s="187">
        <v>24.127000000000002</v>
      </c>
      <c r="I964" s="188"/>
      <c r="L964" s="184"/>
      <c r="M964" s="189"/>
      <c r="N964" s="190"/>
      <c r="O964" s="190"/>
      <c r="P964" s="190"/>
      <c r="Q964" s="190"/>
      <c r="R964" s="190"/>
      <c r="S964" s="190"/>
      <c r="T964" s="191"/>
      <c r="AT964" s="185" t="s">
        <v>178</v>
      </c>
      <c r="AU964" s="185" t="s">
        <v>176</v>
      </c>
      <c r="AV964" s="16" t="s">
        <v>187</v>
      </c>
      <c r="AW964" s="16" t="s">
        <v>33</v>
      </c>
      <c r="AX964" s="16" t="s">
        <v>78</v>
      </c>
      <c r="AY964" s="185" t="s">
        <v>169</v>
      </c>
    </row>
    <row r="965" spans="1:65" s="14" customFormat="1">
      <c r="B965" s="169"/>
      <c r="D965" s="161" t="s">
        <v>178</v>
      </c>
      <c r="E965" s="170" t="s">
        <v>1</v>
      </c>
      <c r="F965" s="171" t="s">
        <v>1053</v>
      </c>
      <c r="H965" s="170" t="s">
        <v>1</v>
      </c>
      <c r="I965" s="172"/>
      <c r="L965" s="169"/>
      <c r="M965" s="173"/>
      <c r="N965" s="174"/>
      <c r="O965" s="174"/>
      <c r="P965" s="174"/>
      <c r="Q965" s="174"/>
      <c r="R965" s="174"/>
      <c r="S965" s="174"/>
      <c r="T965" s="175"/>
      <c r="AT965" s="170" t="s">
        <v>178</v>
      </c>
      <c r="AU965" s="170" t="s">
        <v>176</v>
      </c>
      <c r="AV965" s="14" t="s">
        <v>86</v>
      </c>
      <c r="AW965" s="14" t="s">
        <v>33</v>
      </c>
      <c r="AX965" s="14" t="s">
        <v>78</v>
      </c>
      <c r="AY965" s="170" t="s">
        <v>169</v>
      </c>
    </row>
    <row r="966" spans="1:65" s="13" customFormat="1">
      <c r="B966" s="160"/>
      <c r="D966" s="161" t="s">
        <v>178</v>
      </c>
      <c r="E966" s="162" t="s">
        <v>1</v>
      </c>
      <c r="F966" s="163" t="s">
        <v>1054</v>
      </c>
      <c r="H966" s="164">
        <v>26.143000000000001</v>
      </c>
      <c r="I966" s="165"/>
      <c r="L966" s="160"/>
      <c r="M966" s="166"/>
      <c r="N966" s="167"/>
      <c r="O966" s="167"/>
      <c r="P966" s="167"/>
      <c r="Q966" s="167"/>
      <c r="R966" s="167"/>
      <c r="S966" s="167"/>
      <c r="T966" s="168"/>
      <c r="AT966" s="162" t="s">
        <v>178</v>
      </c>
      <c r="AU966" s="162" t="s">
        <v>176</v>
      </c>
      <c r="AV966" s="13" t="s">
        <v>176</v>
      </c>
      <c r="AW966" s="13" t="s">
        <v>33</v>
      </c>
      <c r="AX966" s="13" t="s">
        <v>78</v>
      </c>
      <c r="AY966" s="162" t="s">
        <v>169</v>
      </c>
    </row>
    <row r="967" spans="1:65" s="13" customFormat="1">
      <c r="B967" s="160"/>
      <c r="D967" s="161" t="s">
        <v>178</v>
      </c>
      <c r="E967" s="162" t="s">
        <v>1</v>
      </c>
      <c r="F967" s="163" t="s">
        <v>1055</v>
      </c>
      <c r="H967" s="164">
        <v>0.96199999999999997</v>
      </c>
      <c r="I967" s="165"/>
      <c r="L967" s="160"/>
      <c r="M967" s="166"/>
      <c r="N967" s="167"/>
      <c r="O967" s="167"/>
      <c r="P967" s="167"/>
      <c r="Q967" s="167"/>
      <c r="R967" s="167"/>
      <c r="S967" s="167"/>
      <c r="T967" s="168"/>
      <c r="AT967" s="162" t="s">
        <v>178</v>
      </c>
      <c r="AU967" s="162" t="s">
        <v>176</v>
      </c>
      <c r="AV967" s="13" t="s">
        <v>176</v>
      </c>
      <c r="AW967" s="13" t="s">
        <v>33</v>
      </c>
      <c r="AX967" s="13" t="s">
        <v>78</v>
      </c>
      <c r="AY967" s="162" t="s">
        <v>169</v>
      </c>
    </row>
    <row r="968" spans="1:65" s="16" customFormat="1">
      <c r="B968" s="184"/>
      <c r="D968" s="161" t="s">
        <v>178</v>
      </c>
      <c r="E968" s="185" t="s">
        <v>1</v>
      </c>
      <c r="F968" s="186" t="s">
        <v>201</v>
      </c>
      <c r="H968" s="187">
        <v>27.105</v>
      </c>
      <c r="I968" s="188"/>
      <c r="L968" s="184"/>
      <c r="M968" s="189"/>
      <c r="N968" s="190"/>
      <c r="O968" s="190"/>
      <c r="P968" s="190"/>
      <c r="Q968" s="190"/>
      <c r="R968" s="190"/>
      <c r="S968" s="190"/>
      <c r="T968" s="191"/>
      <c r="AT968" s="185" t="s">
        <v>178</v>
      </c>
      <c r="AU968" s="185" t="s">
        <v>176</v>
      </c>
      <c r="AV968" s="16" t="s">
        <v>187</v>
      </c>
      <c r="AW968" s="16" t="s">
        <v>33</v>
      </c>
      <c r="AX968" s="16" t="s">
        <v>78</v>
      </c>
      <c r="AY968" s="185" t="s">
        <v>169</v>
      </c>
    </row>
    <row r="969" spans="1:65" s="15" customFormat="1">
      <c r="B969" s="176"/>
      <c r="D969" s="161" t="s">
        <v>178</v>
      </c>
      <c r="E969" s="177" t="s">
        <v>1</v>
      </c>
      <c r="F969" s="178" t="s">
        <v>186</v>
      </c>
      <c r="H969" s="179">
        <v>51.232000000000006</v>
      </c>
      <c r="I969" s="180"/>
      <c r="L969" s="176"/>
      <c r="M969" s="181"/>
      <c r="N969" s="182"/>
      <c r="O969" s="182"/>
      <c r="P969" s="182"/>
      <c r="Q969" s="182"/>
      <c r="R969" s="182"/>
      <c r="S969" s="182"/>
      <c r="T969" s="183"/>
      <c r="AT969" s="177" t="s">
        <v>178</v>
      </c>
      <c r="AU969" s="177" t="s">
        <v>176</v>
      </c>
      <c r="AV969" s="15" t="s">
        <v>175</v>
      </c>
      <c r="AW969" s="15" t="s">
        <v>33</v>
      </c>
      <c r="AX969" s="15" t="s">
        <v>86</v>
      </c>
      <c r="AY969" s="177" t="s">
        <v>169</v>
      </c>
    </row>
    <row r="970" spans="1:65" s="2" customFormat="1" ht="37.75" customHeight="1">
      <c r="A970" s="33"/>
      <c r="B970" s="145"/>
      <c r="C970" s="146" t="s">
        <v>1056</v>
      </c>
      <c r="D970" s="146" t="s">
        <v>171</v>
      </c>
      <c r="E970" s="147" t="s">
        <v>1057</v>
      </c>
      <c r="F970" s="148" t="s">
        <v>1058</v>
      </c>
      <c r="G970" s="149" t="s">
        <v>328</v>
      </c>
      <c r="H970" s="150">
        <v>122.833</v>
      </c>
      <c r="I970" s="151"/>
      <c r="J970" s="150">
        <f>ROUND(I970*H970,3)</f>
        <v>0</v>
      </c>
      <c r="K970" s="152"/>
      <c r="L970" s="34"/>
      <c r="M970" s="153" t="s">
        <v>1</v>
      </c>
      <c r="N970" s="154" t="s">
        <v>44</v>
      </c>
      <c r="O970" s="59"/>
      <c r="P970" s="155">
        <f>O970*H970</f>
        <v>0</v>
      </c>
      <c r="Q970" s="155">
        <v>1.9000000000000001E-4</v>
      </c>
      <c r="R970" s="155">
        <f>Q970*H970</f>
        <v>2.3338270000000001E-2</v>
      </c>
      <c r="S970" s="155">
        <v>0</v>
      </c>
      <c r="T970" s="156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57" t="s">
        <v>175</v>
      </c>
      <c r="AT970" s="157" t="s">
        <v>171</v>
      </c>
      <c r="AU970" s="157" t="s">
        <v>176</v>
      </c>
      <c r="AY970" s="18" t="s">
        <v>169</v>
      </c>
      <c r="BE970" s="158">
        <f>IF(N970="základná",J970,0)</f>
        <v>0</v>
      </c>
      <c r="BF970" s="158">
        <f>IF(N970="znížená",J970,0)</f>
        <v>0</v>
      </c>
      <c r="BG970" s="158">
        <f>IF(N970="zákl. prenesená",J970,0)</f>
        <v>0</v>
      </c>
      <c r="BH970" s="158">
        <f>IF(N970="zníž. prenesená",J970,0)</f>
        <v>0</v>
      </c>
      <c r="BI970" s="158">
        <f>IF(N970="nulová",J970,0)</f>
        <v>0</v>
      </c>
      <c r="BJ970" s="18" t="s">
        <v>176</v>
      </c>
      <c r="BK970" s="159">
        <f>ROUND(I970*H970,3)</f>
        <v>0</v>
      </c>
      <c r="BL970" s="18" t="s">
        <v>175</v>
      </c>
      <c r="BM970" s="157" t="s">
        <v>1059</v>
      </c>
    </row>
    <row r="971" spans="1:65" s="2" customFormat="1" ht="24.15" customHeight="1">
      <c r="A971" s="33"/>
      <c r="B971" s="145"/>
      <c r="C971" s="146" t="s">
        <v>1060</v>
      </c>
      <c r="D971" s="146" t="s">
        <v>171</v>
      </c>
      <c r="E971" s="147" t="s">
        <v>1061</v>
      </c>
      <c r="F971" s="148" t="s">
        <v>1062</v>
      </c>
      <c r="G971" s="149" t="s">
        <v>328</v>
      </c>
      <c r="H971" s="150">
        <v>443.72699999999998</v>
      </c>
      <c r="I971" s="151"/>
      <c r="J971" s="150">
        <f>ROUND(I971*H971,3)</f>
        <v>0</v>
      </c>
      <c r="K971" s="152"/>
      <c r="L971" s="34"/>
      <c r="M971" s="153" t="s">
        <v>1</v>
      </c>
      <c r="N971" s="154" t="s">
        <v>44</v>
      </c>
      <c r="O971" s="59"/>
      <c r="P971" s="155">
        <f>O971*H971</f>
        <v>0</v>
      </c>
      <c r="Q971" s="155">
        <v>2.8999999999999998E-3</v>
      </c>
      <c r="R971" s="155">
        <f>Q971*H971</f>
        <v>1.2868082999999999</v>
      </c>
      <c r="S971" s="155">
        <v>0</v>
      </c>
      <c r="T971" s="156">
        <f>S971*H971</f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57" t="s">
        <v>175</v>
      </c>
      <c r="AT971" s="157" t="s">
        <v>171</v>
      </c>
      <c r="AU971" s="157" t="s">
        <v>176</v>
      </c>
      <c r="AY971" s="18" t="s">
        <v>169</v>
      </c>
      <c r="BE971" s="158">
        <f>IF(N971="základná",J971,0)</f>
        <v>0</v>
      </c>
      <c r="BF971" s="158">
        <f>IF(N971="znížená",J971,0)</f>
        <v>0</v>
      </c>
      <c r="BG971" s="158">
        <f>IF(N971="zákl. prenesená",J971,0)</f>
        <v>0</v>
      </c>
      <c r="BH971" s="158">
        <f>IF(N971="zníž. prenesená",J971,0)</f>
        <v>0</v>
      </c>
      <c r="BI971" s="158">
        <f>IF(N971="nulová",J971,0)</f>
        <v>0</v>
      </c>
      <c r="BJ971" s="18" t="s">
        <v>176</v>
      </c>
      <c r="BK971" s="159">
        <f>ROUND(I971*H971,3)</f>
        <v>0</v>
      </c>
      <c r="BL971" s="18" t="s">
        <v>175</v>
      </c>
      <c r="BM971" s="157" t="s">
        <v>1063</v>
      </c>
    </row>
    <row r="972" spans="1:65" s="13" customFormat="1">
      <c r="B972" s="160"/>
      <c r="D972" s="161" t="s">
        <v>178</v>
      </c>
      <c r="E972" s="162" t="s">
        <v>1</v>
      </c>
      <c r="F972" s="163" t="s">
        <v>1064</v>
      </c>
      <c r="H972" s="164">
        <v>443.72699999999998</v>
      </c>
      <c r="I972" s="165"/>
      <c r="L972" s="160"/>
      <c r="M972" s="166"/>
      <c r="N972" s="167"/>
      <c r="O972" s="167"/>
      <c r="P972" s="167"/>
      <c r="Q972" s="167"/>
      <c r="R972" s="167"/>
      <c r="S972" s="167"/>
      <c r="T972" s="168"/>
      <c r="AT972" s="162" t="s">
        <v>178</v>
      </c>
      <c r="AU972" s="162" t="s">
        <v>176</v>
      </c>
      <c r="AV972" s="13" t="s">
        <v>176</v>
      </c>
      <c r="AW972" s="13" t="s">
        <v>33</v>
      </c>
      <c r="AX972" s="13" t="s">
        <v>86</v>
      </c>
      <c r="AY972" s="162" t="s">
        <v>169</v>
      </c>
    </row>
    <row r="973" spans="1:65" s="2" customFormat="1" ht="24.15" customHeight="1">
      <c r="A973" s="33"/>
      <c r="B973" s="145"/>
      <c r="C973" s="146" t="s">
        <v>1065</v>
      </c>
      <c r="D973" s="146" t="s">
        <v>171</v>
      </c>
      <c r="E973" s="147" t="s">
        <v>1066</v>
      </c>
      <c r="F973" s="148" t="s">
        <v>1067</v>
      </c>
      <c r="G973" s="149" t="s">
        <v>328</v>
      </c>
      <c r="H973" s="150">
        <v>22.401</v>
      </c>
      <c r="I973" s="151"/>
      <c r="J973" s="150">
        <f>ROUND(I973*H973,3)</f>
        <v>0</v>
      </c>
      <c r="K973" s="152"/>
      <c r="L973" s="34"/>
      <c r="M973" s="153" t="s">
        <v>1</v>
      </c>
      <c r="N973" s="154" t="s">
        <v>44</v>
      </c>
      <c r="O973" s="59"/>
      <c r="P973" s="155">
        <f>O973*H973</f>
        <v>0</v>
      </c>
      <c r="Q973" s="155">
        <v>1.3050000000000001E-2</v>
      </c>
      <c r="R973" s="155">
        <f>Q973*H973</f>
        <v>0.29233305000000004</v>
      </c>
      <c r="S973" s="155">
        <v>0</v>
      </c>
      <c r="T973" s="156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57" t="s">
        <v>175</v>
      </c>
      <c r="AT973" s="157" t="s">
        <v>171</v>
      </c>
      <c r="AU973" s="157" t="s">
        <v>176</v>
      </c>
      <c r="AY973" s="18" t="s">
        <v>169</v>
      </c>
      <c r="BE973" s="158">
        <f>IF(N973="základná",J973,0)</f>
        <v>0</v>
      </c>
      <c r="BF973" s="158">
        <f>IF(N973="znížená",J973,0)</f>
        <v>0</v>
      </c>
      <c r="BG973" s="158">
        <f>IF(N973="zákl. prenesená",J973,0)</f>
        <v>0</v>
      </c>
      <c r="BH973" s="158">
        <f>IF(N973="zníž. prenesená",J973,0)</f>
        <v>0</v>
      </c>
      <c r="BI973" s="158">
        <f>IF(N973="nulová",J973,0)</f>
        <v>0</v>
      </c>
      <c r="BJ973" s="18" t="s">
        <v>176</v>
      </c>
      <c r="BK973" s="159">
        <f>ROUND(I973*H973,3)</f>
        <v>0</v>
      </c>
      <c r="BL973" s="18" t="s">
        <v>175</v>
      </c>
      <c r="BM973" s="157" t="s">
        <v>1068</v>
      </c>
    </row>
    <row r="974" spans="1:65" s="14" customFormat="1">
      <c r="B974" s="169"/>
      <c r="D974" s="161" t="s">
        <v>178</v>
      </c>
      <c r="E974" s="170" t="s">
        <v>1</v>
      </c>
      <c r="F974" s="171" t="s">
        <v>1010</v>
      </c>
      <c r="H974" s="170" t="s">
        <v>1</v>
      </c>
      <c r="I974" s="172"/>
      <c r="L974" s="169"/>
      <c r="M974" s="173"/>
      <c r="N974" s="174"/>
      <c r="O974" s="174"/>
      <c r="P974" s="174"/>
      <c r="Q974" s="174"/>
      <c r="R974" s="174"/>
      <c r="S974" s="174"/>
      <c r="T974" s="175"/>
      <c r="AT974" s="170" t="s">
        <v>178</v>
      </c>
      <c r="AU974" s="170" t="s">
        <v>176</v>
      </c>
      <c r="AV974" s="14" t="s">
        <v>86</v>
      </c>
      <c r="AW974" s="14" t="s">
        <v>33</v>
      </c>
      <c r="AX974" s="14" t="s">
        <v>78</v>
      </c>
      <c r="AY974" s="170" t="s">
        <v>169</v>
      </c>
    </row>
    <row r="975" spans="1:65" s="14" customFormat="1">
      <c r="B975" s="169"/>
      <c r="D975" s="161" t="s">
        <v>178</v>
      </c>
      <c r="E975" s="170" t="s">
        <v>1</v>
      </c>
      <c r="F975" s="171" t="s">
        <v>1069</v>
      </c>
      <c r="H975" s="170" t="s">
        <v>1</v>
      </c>
      <c r="I975" s="172"/>
      <c r="L975" s="169"/>
      <c r="M975" s="173"/>
      <c r="N975" s="174"/>
      <c r="O975" s="174"/>
      <c r="P975" s="174"/>
      <c r="Q975" s="174"/>
      <c r="R975" s="174"/>
      <c r="S975" s="174"/>
      <c r="T975" s="175"/>
      <c r="AT975" s="170" t="s">
        <v>178</v>
      </c>
      <c r="AU975" s="170" t="s">
        <v>176</v>
      </c>
      <c r="AV975" s="14" t="s">
        <v>86</v>
      </c>
      <c r="AW975" s="14" t="s">
        <v>33</v>
      </c>
      <c r="AX975" s="14" t="s">
        <v>78</v>
      </c>
      <c r="AY975" s="170" t="s">
        <v>169</v>
      </c>
    </row>
    <row r="976" spans="1:65" s="13" customFormat="1">
      <c r="B976" s="160"/>
      <c r="D976" s="161" t="s">
        <v>178</v>
      </c>
      <c r="E976" s="162" t="s">
        <v>1</v>
      </c>
      <c r="F976" s="163" t="s">
        <v>1070</v>
      </c>
      <c r="H976" s="164">
        <v>2.4</v>
      </c>
      <c r="I976" s="165"/>
      <c r="L976" s="160"/>
      <c r="M976" s="166"/>
      <c r="N976" s="167"/>
      <c r="O976" s="167"/>
      <c r="P976" s="167"/>
      <c r="Q976" s="167"/>
      <c r="R976" s="167"/>
      <c r="S976" s="167"/>
      <c r="T976" s="168"/>
      <c r="AT976" s="162" t="s">
        <v>178</v>
      </c>
      <c r="AU976" s="162" t="s">
        <v>176</v>
      </c>
      <c r="AV976" s="13" t="s">
        <v>176</v>
      </c>
      <c r="AW976" s="13" t="s">
        <v>33</v>
      </c>
      <c r="AX976" s="13" t="s">
        <v>78</v>
      </c>
      <c r="AY976" s="162" t="s">
        <v>169</v>
      </c>
    </row>
    <row r="977" spans="2:51" s="13" customFormat="1">
      <c r="B977" s="160"/>
      <c r="D977" s="161" t="s">
        <v>178</v>
      </c>
      <c r="E977" s="162" t="s">
        <v>1</v>
      </c>
      <c r="F977" s="163" t="s">
        <v>1071</v>
      </c>
      <c r="H977" s="164">
        <v>-0.875</v>
      </c>
      <c r="I977" s="165"/>
      <c r="L977" s="160"/>
      <c r="M977" s="166"/>
      <c r="N977" s="167"/>
      <c r="O977" s="167"/>
      <c r="P977" s="167"/>
      <c r="Q977" s="167"/>
      <c r="R977" s="167"/>
      <c r="S977" s="167"/>
      <c r="T977" s="168"/>
      <c r="AT977" s="162" t="s">
        <v>178</v>
      </c>
      <c r="AU977" s="162" t="s">
        <v>176</v>
      </c>
      <c r="AV977" s="13" t="s">
        <v>176</v>
      </c>
      <c r="AW977" s="13" t="s">
        <v>33</v>
      </c>
      <c r="AX977" s="13" t="s">
        <v>78</v>
      </c>
      <c r="AY977" s="162" t="s">
        <v>169</v>
      </c>
    </row>
    <row r="978" spans="2:51" s="13" customFormat="1">
      <c r="B978" s="160"/>
      <c r="D978" s="161" t="s">
        <v>178</v>
      </c>
      <c r="E978" s="162" t="s">
        <v>1</v>
      </c>
      <c r="F978" s="163" t="s">
        <v>1072</v>
      </c>
      <c r="H978" s="164">
        <v>1.538</v>
      </c>
      <c r="I978" s="165"/>
      <c r="L978" s="160"/>
      <c r="M978" s="166"/>
      <c r="N978" s="167"/>
      <c r="O978" s="167"/>
      <c r="P978" s="167"/>
      <c r="Q978" s="167"/>
      <c r="R978" s="167"/>
      <c r="S978" s="167"/>
      <c r="T978" s="168"/>
      <c r="AT978" s="162" t="s">
        <v>178</v>
      </c>
      <c r="AU978" s="162" t="s">
        <v>176</v>
      </c>
      <c r="AV978" s="13" t="s">
        <v>176</v>
      </c>
      <c r="AW978" s="13" t="s">
        <v>33</v>
      </c>
      <c r="AX978" s="13" t="s">
        <v>78</v>
      </c>
      <c r="AY978" s="162" t="s">
        <v>169</v>
      </c>
    </row>
    <row r="979" spans="2:51" s="16" customFormat="1">
      <c r="B979" s="184"/>
      <c r="D979" s="161" t="s">
        <v>178</v>
      </c>
      <c r="E979" s="185" t="s">
        <v>1</v>
      </c>
      <c r="F979" s="186" t="s">
        <v>201</v>
      </c>
      <c r="H979" s="187">
        <v>3.0629999999999997</v>
      </c>
      <c r="I979" s="188"/>
      <c r="L979" s="184"/>
      <c r="M979" s="189"/>
      <c r="N979" s="190"/>
      <c r="O979" s="190"/>
      <c r="P979" s="190"/>
      <c r="Q979" s="190"/>
      <c r="R979" s="190"/>
      <c r="S979" s="190"/>
      <c r="T979" s="191"/>
      <c r="AT979" s="185" t="s">
        <v>178</v>
      </c>
      <c r="AU979" s="185" t="s">
        <v>176</v>
      </c>
      <c r="AV979" s="16" t="s">
        <v>187</v>
      </c>
      <c r="AW979" s="16" t="s">
        <v>33</v>
      </c>
      <c r="AX979" s="16" t="s">
        <v>78</v>
      </c>
      <c r="AY979" s="185" t="s">
        <v>169</v>
      </c>
    </row>
    <row r="980" spans="2:51" s="14" customFormat="1">
      <c r="B980" s="169"/>
      <c r="D980" s="161" t="s">
        <v>178</v>
      </c>
      <c r="E980" s="170" t="s">
        <v>1</v>
      </c>
      <c r="F980" s="171" t="s">
        <v>263</v>
      </c>
      <c r="H980" s="170" t="s">
        <v>1</v>
      </c>
      <c r="I980" s="172"/>
      <c r="L980" s="169"/>
      <c r="M980" s="173"/>
      <c r="N980" s="174"/>
      <c r="O980" s="174"/>
      <c r="P980" s="174"/>
      <c r="Q980" s="174"/>
      <c r="R980" s="174"/>
      <c r="S980" s="174"/>
      <c r="T980" s="175"/>
      <c r="AT980" s="170" t="s">
        <v>178</v>
      </c>
      <c r="AU980" s="170" t="s">
        <v>176</v>
      </c>
      <c r="AV980" s="14" t="s">
        <v>86</v>
      </c>
      <c r="AW980" s="14" t="s">
        <v>33</v>
      </c>
      <c r="AX980" s="14" t="s">
        <v>78</v>
      </c>
      <c r="AY980" s="170" t="s">
        <v>169</v>
      </c>
    </row>
    <row r="981" spans="2:51" s="13" customFormat="1">
      <c r="B981" s="160"/>
      <c r="D981" s="161" t="s">
        <v>178</v>
      </c>
      <c r="E981" s="162" t="s">
        <v>1</v>
      </c>
      <c r="F981" s="163" t="s">
        <v>1073</v>
      </c>
      <c r="H981" s="164">
        <v>7.9379999999999997</v>
      </c>
      <c r="I981" s="165"/>
      <c r="L981" s="160"/>
      <c r="M981" s="166"/>
      <c r="N981" s="167"/>
      <c r="O981" s="167"/>
      <c r="P981" s="167"/>
      <c r="Q981" s="167"/>
      <c r="R981" s="167"/>
      <c r="S981" s="167"/>
      <c r="T981" s="168"/>
      <c r="AT981" s="162" t="s">
        <v>178</v>
      </c>
      <c r="AU981" s="162" t="s">
        <v>176</v>
      </c>
      <c r="AV981" s="13" t="s">
        <v>176</v>
      </c>
      <c r="AW981" s="13" t="s">
        <v>33</v>
      </c>
      <c r="AX981" s="13" t="s">
        <v>78</v>
      </c>
      <c r="AY981" s="162" t="s">
        <v>169</v>
      </c>
    </row>
    <row r="982" spans="2:51" s="16" customFormat="1">
      <c r="B982" s="184"/>
      <c r="D982" s="161" t="s">
        <v>178</v>
      </c>
      <c r="E982" s="185" t="s">
        <v>1</v>
      </c>
      <c r="F982" s="186" t="s">
        <v>201</v>
      </c>
      <c r="H982" s="187">
        <v>7.9379999999999997</v>
      </c>
      <c r="I982" s="188"/>
      <c r="L982" s="184"/>
      <c r="M982" s="189"/>
      <c r="N982" s="190"/>
      <c r="O982" s="190"/>
      <c r="P982" s="190"/>
      <c r="Q982" s="190"/>
      <c r="R982" s="190"/>
      <c r="S982" s="190"/>
      <c r="T982" s="191"/>
      <c r="AT982" s="185" t="s">
        <v>178</v>
      </c>
      <c r="AU982" s="185" t="s">
        <v>176</v>
      </c>
      <c r="AV982" s="16" t="s">
        <v>187</v>
      </c>
      <c r="AW982" s="16" t="s">
        <v>33</v>
      </c>
      <c r="AX982" s="16" t="s">
        <v>78</v>
      </c>
      <c r="AY982" s="185" t="s">
        <v>169</v>
      </c>
    </row>
    <row r="983" spans="2:51" s="14" customFormat="1">
      <c r="B983" s="169"/>
      <c r="D983" s="161" t="s">
        <v>178</v>
      </c>
      <c r="E983" s="170" t="s">
        <v>1</v>
      </c>
      <c r="F983" s="171" t="s">
        <v>1074</v>
      </c>
      <c r="H983" s="170" t="s">
        <v>1</v>
      </c>
      <c r="I983" s="172"/>
      <c r="L983" s="169"/>
      <c r="M983" s="173"/>
      <c r="N983" s="174"/>
      <c r="O983" s="174"/>
      <c r="P983" s="174"/>
      <c r="Q983" s="174"/>
      <c r="R983" s="174"/>
      <c r="S983" s="174"/>
      <c r="T983" s="175"/>
      <c r="AT983" s="170" t="s">
        <v>178</v>
      </c>
      <c r="AU983" s="170" t="s">
        <v>176</v>
      </c>
      <c r="AV983" s="14" t="s">
        <v>86</v>
      </c>
      <c r="AW983" s="14" t="s">
        <v>33</v>
      </c>
      <c r="AX983" s="14" t="s">
        <v>78</v>
      </c>
      <c r="AY983" s="170" t="s">
        <v>169</v>
      </c>
    </row>
    <row r="984" spans="2:51" s="13" customFormat="1">
      <c r="B984" s="160"/>
      <c r="D984" s="161" t="s">
        <v>178</v>
      </c>
      <c r="E984" s="162" t="s">
        <v>1</v>
      </c>
      <c r="F984" s="163" t="s">
        <v>1075</v>
      </c>
      <c r="H984" s="164">
        <v>2.8</v>
      </c>
      <c r="I984" s="165"/>
      <c r="L984" s="160"/>
      <c r="M984" s="166"/>
      <c r="N984" s="167"/>
      <c r="O984" s="167"/>
      <c r="P984" s="167"/>
      <c r="Q984" s="167"/>
      <c r="R984" s="167"/>
      <c r="S984" s="167"/>
      <c r="T984" s="168"/>
      <c r="AT984" s="162" t="s">
        <v>178</v>
      </c>
      <c r="AU984" s="162" t="s">
        <v>176</v>
      </c>
      <c r="AV984" s="13" t="s">
        <v>176</v>
      </c>
      <c r="AW984" s="13" t="s">
        <v>33</v>
      </c>
      <c r="AX984" s="13" t="s">
        <v>78</v>
      </c>
      <c r="AY984" s="162" t="s">
        <v>169</v>
      </c>
    </row>
    <row r="985" spans="2:51" s="13" customFormat="1">
      <c r="B985" s="160"/>
      <c r="D985" s="161" t="s">
        <v>178</v>
      </c>
      <c r="E985" s="162" t="s">
        <v>1</v>
      </c>
      <c r="F985" s="163" t="s">
        <v>1076</v>
      </c>
      <c r="H985" s="164">
        <v>1.075</v>
      </c>
      <c r="I985" s="165"/>
      <c r="L985" s="160"/>
      <c r="M985" s="166"/>
      <c r="N985" s="167"/>
      <c r="O985" s="167"/>
      <c r="P985" s="167"/>
      <c r="Q985" s="167"/>
      <c r="R985" s="167"/>
      <c r="S985" s="167"/>
      <c r="T985" s="168"/>
      <c r="AT985" s="162" t="s">
        <v>178</v>
      </c>
      <c r="AU985" s="162" t="s">
        <v>176</v>
      </c>
      <c r="AV985" s="13" t="s">
        <v>176</v>
      </c>
      <c r="AW985" s="13" t="s">
        <v>33</v>
      </c>
      <c r="AX985" s="13" t="s">
        <v>78</v>
      </c>
      <c r="AY985" s="162" t="s">
        <v>169</v>
      </c>
    </row>
    <row r="986" spans="2:51" s="16" customFormat="1">
      <c r="B986" s="184"/>
      <c r="D986" s="161" t="s">
        <v>178</v>
      </c>
      <c r="E986" s="185" t="s">
        <v>1</v>
      </c>
      <c r="F986" s="186" t="s">
        <v>201</v>
      </c>
      <c r="H986" s="187">
        <v>3.875</v>
      </c>
      <c r="I986" s="188"/>
      <c r="L986" s="184"/>
      <c r="M986" s="189"/>
      <c r="N986" s="190"/>
      <c r="O986" s="190"/>
      <c r="P986" s="190"/>
      <c r="Q986" s="190"/>
      <c r="R986" s="190"/>
      <c r="S986" s="190"/>
      <c r="T986" s="191"/>
      <c r="AT986" s="185" t="s">
        <v>178</v>
      </c>
      <c r="AU986" s="185" t="s">
        <v>176</v>
      </c>
      <c r="AV986" s="16" t="s">
        <v>187</v>
      </c>
      <c r="AW986" s="16" t="s">
        <v>33</v>
      </c>
      <c r="AX986" s="16" t="s">
        <v>78</v>
      </c>
      <c r="AY986" s="185" t="s">
        <v>169</v>
      </c>
    </row>
    <row r="987" spans="2:51" s="14" customFormat="1">
      <c r="B987" s="169"/>
      <c r="D987" s="161" t="s">
        <v>178</v>
      </c>
      <c r="E987" s="170" t="s">
        <v>1</v>
      </c>
      <c r="F987" s="171" t="s">
        <v>1077</v>
      </c>
      <c r="H987" s="170" t="s">
        <v>1</v>
      </c>
      <c r="I987" s="172"/>
      <c r="L987" s="169"/>
      <c r="M987" s="173"/>
      <c r="N987" s="174"/>
      <c r="O987" s="174"/>
      <c r="P987" s="174"/>
      <c r="Q987" s="174"/>
      <c r="R987" s="174"/>
      <c r="S987" s="174"/>
      <c r="T987" s="175"/>
      <c r="AT987" s="170" t="s">
        <v>178</v>
      </c>
      <c r="AU987" s="170" t="s">
        <v>176</v>
      </c>
      <c r="AV987" s="14" t="s">
        <v>86</v>
      </c>
      <c r="AW987" s="14" t="s">
        <v>33</v>
      </c>
      <c r="AX987" s="14" t="s">
        <v>78</v>
      </c>
      <c r="AY987" s="170" t="s">
        <v>169</v>
      </c>
    </row>
    <row r="988" spans="2:51" s="13" customFormat="1">
      <c r="B988" s="160"/>
      <c r="D988" s="161" t="s">
        <v>178</v>
      </c>
      <c r="E988" s="162" t="s">
        <v>1</v>
      </c>
      <c r="F988" s="163" t="s">
        <v>1078</v>
      </c>
      <c r="H988" s="164">
        <v>5.4630000000000001</v>
      </c>
      <c r="I988" s="165"/>
      <c r="L988" s="160"/>
      <c r="M988" s="166"/>
      <c r="N988" s="167"/>
      <c r="O988" s="167"/>
      <c r="P988" s="167"/>
      <c r="Q988" s="167"/>
      <c r="R988" s="167"/>
      <c r="S988" s="167"/>
      <c r="T988" s="168"/>
      <c r="AT988" s="162" t="s">
        <v>178</v>
      </c>
      <c r="AU988" s="162" t="s">
        <v>176</v>
      </c>
      <c r="AV988" s="13" t="s">
        <v>176</v>
      </c>
      <c r="AW988" s="13" t="s">
        <v>33</v>
      </c>
      <c r="AX988" s="13" t="s">
        <v>78</v>
      </c>
      <c r="AY988" s="162" t="s">
        <v>169</v>
      </c>
    </row>
    <row r="989" spans="2:51" s="13" customFormat="1">
      <c r="B989" s="160"/>
      <c r="D989" s="161" t="s">
        <v>178</v>
      </c>
      <c r="E989" s="162" t="s">
        <v>1</v>
      </c>
      <c r="F989" s="163" t="s">
        <v>1079</v>
      </c>
      <c r="H989" s="164">
        <v>-2.488</v>
      </c>
      <c r="I989" s="165"/>
      <c r="L989" s="160"/>
      <c r="M989" s="166"/>
      <c r="N989" s="167"/>
      <c r="O989" s="167"/>
      <c r="P989" s="167"/>
      <c r="Q989" s="167"/>
      <c r="R989" s="167"/>
      <c r="S989" s="167"/>
      <c r="T989" s="168"/>
      <c r="AT989" s="162" t="s">
        <v>178</v>
      </c>
      <c r="AU989" s="162" t="s">
        <v>176</v>
      </c>
      <c r="AV989" s="13" t="s">
        <v>176</v>
      </c>
      <c r="AW989" s="13" t="s">
        <v>33</v>
      </c>
      <c r="AX989" s="13" t="s">
        <v>78</v>
      </c>
      <c r="AY989" s="162" t="s">
        <v>169</v>
      </c>
    </row>
    <row r="990" spans="2:51" s="13" customFormat="1">
      <c r="B990" s="160"/>
      <c r="D990" s="161" t="s">
        <v>178</v>
      </c>
      <c r="E990" s="162" t="s">
        <v>1</v>
      </c>
      <c r="F990" s="163" t="s">
        <v>1080</v>
      </c>
      <c r="H990" s="164">
        <v>4.625</v>
      </c>
      <c r="I990" s="165"/>
      <c r="L990" s="160"/>
      <c r="M990" s="166"/>
      <c r="N990" s="167"/>
      <c r="O990" s="167"/>
      <c r="P990" s="167"/>
      <c r="Q990" s="167"/>
      <c r="R990" s="167"/>
      <c r="S990" s="167"/>
      <c r="T990" s="168"/>
      <c r="AT990" s="162" t="s">
        <v>178</v>
      </c>
      <c r="AU990" s="162" t="s">
        <v>176</v>
      </c>
      <c r="AV990" s="13" t="s">
        <v>176</v>
      </c>
      <c r="AW990" s="13" t="s">
        <v>33</v>
      </c>
      <c r="AX990" s="13" t="s">
        <v>78</v>
      </c>
      <c r="AY990" s="162" t="s">
        <v>169</v>
      </c>
    </row>
    <row r="991" spans="2:51" s="13" customFormat="1">
      <c r="B991" s="160"/>
      <c r="D991" s="161" t="s">
        <v>178</v>
      </c>
      <c r="E991" s="162" t="s">
        <v>1</v>
      </c>
      <c r="F991" s="163" t="s">
        <v>1081</v>
      </c>
      <c r="H991" s="164">
        <v>-2.4750000000000001</v>
      </c>
      <c r="I991" s="165"/>
      <c r="L991" s="160"/>
      <c r="M991" s="166"/>
      <c r="N991" s="167"/>
      <c r="O991" s="167"/>
      <c r="P991" s="167"/>
      <c r="Q991" s="167"/>
      <c r="R991" s="167"/>
      <c r="S991" s="167"/>
      <c r="T991" s="168"/>
      <c r="AT991" s="162" t="s">
        <v>178</v>
      </c>
      <c r="AU991" s="162" t="s">
        <v>176</v>
      </c>
      <c r="AV991" s="13" t="s">
        <v>176</v>
      </c>
      <c r="AW991" s="13" t="s">
        <v>33</v>
      </c>
      <c r="AX991" s="13" t="s">
        <v>78</v>
      </c>
      <c r="AY991" s="162" t="s">
        <v>169</v>
      </c>
    </row>
    <row r="992" spans="2:51" s="13" customFormat="1">
      <c r="B992" s="160"/>
      <c r="D992" s="161" t="s">
        <v>178</v>
      </c>
      <c r="E992" s="162" t="s">
        <v>1</v>
      </c>
      <c r="F992" s="163" t="s">
        <v>1070</v>
      </c>
      <c r="H992" s="164">
        <v>2.4</v>
      </c>
      <c r="I992" s="165"/>
      <c r="L992" s="160"/>
      <c r="M992" s="166"/>
      <c r="N992" s="167"/>
      <c r="O992" s="167"/>
      <c r="P992" s="167"/>
      <c r="Q992" s="167"/>
      <c r="R992" s="167"/>
      <c r="S992" s="167"/>
      <c r="T992" s="168"/>
      <c r="AT992" s="162" t="s">
        <v>178</v>
      </c>
      <c r="AU992" s="162" t="s">
        <v>176</v>
      </c>
      <c r="AV992" s="13" t="s">
        <v>176</v>
      </c>
      <c r="AW992" s="13" t="s">
        <v>33</v>
      </c>
      <c r="AX992" s="13" t="s">
        <v>78</v>
      </c>
      <c r="AY992" s="162" t="s">
        <v>169</v>
      </c>
    </row>
    <row r="993" spans="1:65" s="15" customFormat="1">
      <c r="B993" s="176"/>
      <c r="D993" s="161" t="s">
        <v>178</v>
      </c>
      <c r="E993" s="177" t="s">
        <v>1</v>
      </c>
      <c r="F993" s="178" t="s">
        <v>186</v>
      </c>
      <c r="H993" s="179">
        <v>22.400999999999996</v>
      </c>
      <c r="I993" s="180"/>
      <c r="L993" s="176"/>
      <c r="M993" s="181"/>
      <c r="N993" s="182"/>
      <c r="O993" s="182"/>
      <c r="P993" s="182"/>
      <c r="Q993" s="182"/>
      <c r="R993" s="182"/>
      <c r="S993" s="182"/>
      <c r="T993" s="183"/>
      <c r="AT993" s="177" t="s">
        <v>178</v>
      </c>
      <c r="AU993" s="177" t="s">
        <v>176</v>
      </c>
      <c r="AV993" s="15" t="s">
        <v>175</v>
      </c>
      <c r="AW993" s="15" t="s">
        <v>33</v>
      </c>
      <c r="AX993" s="15" t="s">
        <v>86</v>
      </c>
      <c r="AY993" s="177" t="s">
        <v>169</v>
      </c>
    </row>
    <row r="994" spans="1:65" s="2" customFormat="1" ht="24.15" customHeight="1">
      <c r="A994" s="33"/>
      <c r="B994" s="145"/>
      <c r="C994" s="146" t="s">
        <v>1082</v>
      </c>
      <c r="D994" s="146" t="s">
        <v>171</v>
      </c>
      <c r="E994" s="147" t="s">
        <v>1083</v>
      </c>
      <c r="F994" s="148" t="s">
        <v>1084</v>
      </c>
      <c r="G994" s="149" t="s">
        <v>328</v>
      </c>
      <c r="H994" s="150">
        <v>0.78</v>
      </c>
      <c r="I994" s="151"/>
      <c r="J994" s="150">
        <f>ROUND(I994*H994,3)</f>
        <v>0</v>
      </c>
      <c r="K994" s="152"/>
      <c r="L994" s="34"/>
      <c r="M994" s="153" t="s">
        <v>1</v>
      </c>
      <c r="N994" s="154" t="s">
        <v>44</v>
      </c>
      <c r="O994" s="59"/>
      <c r="P994" s="155">
        <f>O994*H994</f>
        <v>0</v>
      </c>
      <c r="Q994" s="155">
        <v>9.9100000000000004E-3</v>
      </c>
      <c r="R994" s="155">
        <f>Q994*H994</f>
        <v>7.7298000000000002E-3</v>
      </c>
      <c r="S994" s="155">
        <v>0</v>
      </c>
      <c r="T994" s="156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57" t="s">
        <v>175</v>
      </c>
      <c r="AT994" s="157" t="s">
        <v>171</v>
      </c>
      <c r="AU994" s="157" t="s">
        <v>176</v>
      </c>
      <c r="AY994" s="18" t="s">
        <v>169</v>
      </c>
      <c r="BE994" s="158">
        <f>IF(N994="základná",J994,0)</f>
        <v>0</v>
      </c>
      <c r="BF994" s="158">
        <f>IF(N994="znížená",J994,0)</f>
        <v>0</v>
      </c>
      <c r="BG994" s="158">
        <f>IF(N994="zákl. prenesená",J994,0)</f>
        <v>0</v>
      </c>
      <c r="BH994" s="158">
        <f>IF(N994="zníž. prenesená",J994,0)</f>
        <v>0</v>
      </c>
      <c r="BI994" s="158">
        <f>IF(N994="nulová",J994,0)</f>
        <v>0</v>
      </c>
      <c r="BJ994" s="18" t="s">
        <v>176</v>
      </c>
      <c r="BK994" s="159">
        <f>ROUND(I994*H994,3)</f>
        <v>0</v>
      </c>
      <c r="BL994" s="18" t="s">
        <v>175</v>
      </c>
      <c r="BM994" s="157" t="s">
        <v>1085</v>
      </c>
    </row>
    <row r="995" spans="1:65" s="14" customFormat="1">
      <c r="B995" s="169"/>
      <c r="D995" s="161" t="s">
        <v>178</v>
      </c>
      <c r="E995" s="170" t="s">
        <v>1</v>
      </c>
      <c r="F995" s="171" t="s">
        <v>1086</v>
      </c>
      <c r="H995" s="170" t="s">
        <v>1</v>
      </c>
      <c r="I995" s="172"/>
      <c r="L995" s="169"/>
      <c r="M995" s="173"/>
      <c r="N995" s="174"/>
      <c r="O995" s="174"/>
      <c r="P995" s="174"/>
      <c r="Q995" s="174"/>
      <c r="R995" s="174"/>
      <c r="S995" s="174"/>
      <c r="T995" s="175"/>
      <c r="AT995" s="170" t="s">
        <v>178</v>
      </c>
      <c r="AU995" s="170" t="s">
        <v>176</v>
      </c>
      <c r="AV995" s="14" t="s">
        <v>86</v>
      </c>
      <c r="AW995" s="14" t="s">
        <v>33</v>
      </c>
      <c r="AX995" s="14" t="s">
        <v>78</v>
      </c>
      <c r="AY995" s="170" t="s">
        <v>169</v>
      </c>
    </row>
    <row r="996" spans="1:65" s="13" customFormat="1">
      <c r="B996" s="160"/>
      <c r="D996" s="161" t="s">
        <v>178</v>
      </c>
      <c r="E996" s="162" t="s">
        <v>1</v>
      </c>
      <c r="F996" s="163" t="s">
        <v>1087</v>
      </c>
      <c r="H996" s="164">
        <v>0.12</v>
      </c>
      <c r="I996" s="165"/>
      <c r="L996" s="160"/>
      <c r="M996" s="166"/>
      <c r="N996" s="167"/>
      <c r="O996" s="167"/>
      <c r="P996" s="167"/>
      <c r="Q996" s="167"/>
      <c r="R996" s="167"/>
      <c r="S996" s="167"/>
      <c r="T996" s="168"/>
      <c r="AT996" s="162" t="s">
        <v>178</v>
      </c>
      <c r="AU996" s="162" t="s">
        <v>176</v>
      </c>
      <c r="AV996" s="13" t="s">
        <v>176</v>
      </c>
      <c r="AW996" s="13" t="s">
        <v>33</v>
      </c>
      <c r="AX996" s="13" t="s">
        <v>78</v>
      </c>
      <c r="AY996" s="162" t="s">
        <v>169</v>
      </c>
    </row>
    <row r="997" spans="1:65" s="13" customFormat="1">
      <c r="B997" s="160"/>
      <c r="D997" s="161" t="s">
        <v>178</v>
      </c>
      <c r="E997" s="162" t="s">
        <v>1</v>
      </c>
      <c r="F997" s="163" t="s">
        <v>1088</v>
      </c>
      <c r="H997" s="164">
        <v>0.06</v>
      </c>
      <c r="I997" s="165"/>
      <c r="L997" s="160"/>
      <c r="M997" s="166"/>
      <c r="N997" s="167"/>
      <c r="O997" s="167"/>
      <c r="P997" s="167"/>
      <c r="Q997" s="167"/>
      <c r="R997" s="167"/>
      <c r="S997" s="167"/>
      <c r="T997" s="168"/>
      <c r="AT997" s="162" t="s">
        <v>178</v>
      </c>
      <c r="AU997" s="162" t="s">
        <v>176</v>
      </c>
      <c r="AV997" s="13" t="s">
        <v>176</v>
      </c>
      <c r="AW997" s="13" t="s">
        <v>33</v>
      </c>
      <c r="AX997" s="13" t="s">
        <v>78</v>
      </c>
      <c r="AY997" s="162" t="s">
        <v>169</v>
      </c>
    </row>
    <row r="998" spans="1:65" s="13" customFormat="1">
      <c r="B998" s="160"/>
      <c r="D998" s="161" t="s">
        <v>178</v>
      </c>
      <c r="E998" s="162" t="s">
        <v>1</v>
      </c>
      <c r="F998" s="163" t="s">
        <v>1089</v>
      </c>
      <c r="H998" s="164">
        <v>0.6</v>
      </c>
      <c r="I998" s="165"/>
      <c r="L998" s="160"/>
      <c r="M998" s="166"/>
      <c r="N998" s="167"/>
      <c r="O998" s="167"/>
      <c r="P998" s="167"/>
      <c r="Q998" s="167"/>
      <c r="R998" s="167"/>
      <c r="S998" s="167"/>
      <c r="T998" s="168"/>
      <c r="AT998" s="162" t="s">
        <v>178</v>
      </c>
      <c r="AU998" s="162" t="s">
        <v>176</v>
      </c>
      <c r="AV998" s="13" t="s">
        <v>176</v>
      </c>
      <c r="AW998" s="13" t="s">
        <v>33</v>
      </c>
      <c r="AX998" s="13" t="s">
        <v>78</v>
      </c>
      <c r="AY998" s="162" t="s">
        <v>169</v>
      </c>
    </row>
    <row r="999" spans="1:65" s="15" customFormat="1">
      <c r="B999" s="176"/>
      <c r="D999" s="161" t="s">
        <v>178</v>
      </c>
      <c r="E999" s="177" t="s">
        <v>1</v>
      </c>
      <c r="F999" s="178" t="s">
        <v>186</v>
      </c>
      <c r="H999" s="179">
        <v>0.78</v>
      </c>
      <c r="I999" s="180"/>
      <c r="L999" s="176"/>
      <c r="M999" s="181"/>
      <c r="N999" s="182"/>
      <c r="O999" s="182"/>
      <c r="P999" s="182"/>
      <c r="Q999" s="182"/>
      <c r="R999" s="182"/>
      <c r="S999" s="182"/>
      <c r="T999" s="183"/>
      <c r="AT999" s="177" t="s">
        <v>178</v>
      </c>
      <c r="AU999" s="177" t="s">
        <v>176</v>
      </c>
      <c r="AV999" s="15" t="s">
        <v>175</v>
      </c>
      <c r="AW999" s="15" t="s">
        <v>33</v>
      </c>
      <c r="AX999" s="15" t="s">
        <v>86</v>
      </c>
      <c r="AY999" s="177" t="s">
        <v>169</v>
      </c>
    </row>
    <row r="1000" spans="1:65" s="2" customFormat="1" ht="24.15" customHeight="1">
      <c r="A1000" s="33"/>
      <c r="B1000" s="145"/>
      <c r="C1000" s="146" t="s">
        <v>1090</v>
      </c>
      <c r="D1000" s="146" t="s">
        <v>171</v>
      </c>
      <c r="E1000" s="147" t="s">
        <v>1091</v>
      </c>
      <c r="F1000" s="148" t="s">
        <v>1092</v>
      </c>
      <c r="G1000" s="149" t="s">
        <v>328</v>
      </c>
      <c r="H1000" s="150">
        <v>30.625</v>
      </c>
      <c r="I1000" s="151"/>
      <c r="J1000" s="150">
        <f>ROUND(I1000*H1000,3)</f>
        <v>0</v>
      </c>
      <c r="K1000" s="152"/>
      <c r="L1000" s="34"/>
      <c r="M1000" s="153" t="s">
        <v>1</v>
      </c>
      <c r="N1000" s="154" t="s">
        <v>44</v>
      </c>
      <c r="O1000" s="59"/>
      <c r="P1000" s="155">
        <f>O1000*H1000</f>
        <v>0</v>
      </c>
      <c r="Q1000" s="155">
        <v>4.7175000000000002E-2</v>
      </c>
      <c r="R1000" s="155">
        <f>Q1000*H1000</f>
        <v>1.4447343750000001</v>
      </c>
      <c r="S1000" s="155">
        <v>0</v>
      </c>
      <c r="T1000" s="156">
        <f>S1000*H1000</f>
        <v>0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157" t="s">
        <v>175</v>
      </c>
      <c r="AT1000" s="157" t="s">
        <v>171</v>
      </c>
      <c r="AU1000" s="157" t="s">
        <v>176</v>
      </c>
      <c r="AY1000" s="18" t="s">
        <v>169</v>
      </c>
      <c r="BE1000" s="158">
        <f>IF(N1000="základná",J1000,0)</f>
        <v>0</v>
      </c>
      <c r="BF1000" s="158">
        <f>IF(N1000="znížená",J1000,0)</f>
        <v>0</v>
      </c>
      <c r="BG1000" s="158">
        <f>IF(N1000="zákl. prenesená",J1000,0)</f>
        <v>0</v>
      </c>
      <c r="BH1000" s="158">
        <f>IF(N1000="zníž. prenesená",J1000,0)</f>
        <v>0</v>
      </c>
      <c r="BI1000" s="158">
        <f>IF(N1000="nulová",J1000,0)</f>
        <v>0</v>
      </c>
      <c r="BJ1000" s="18" t="s">
        <v>176</v>
      </c>
      <c r="BK1000" s="159">
        <f>ROUND(I1000*H1000,3)</f>
        <v>0</v>
      </c>
      <c r="BL1000" s="18" t="s">
        <v>175</v>
      </c>
      <c r="BM1000" s="157" t="s">
        <v>1093</v>
      </c>
    </row>
    <row r="1001" spans="1:65" s="14" customFormat="1">
      <c r="B1001" s="169"/>
      <c r="D1001" s="161" t="s">
        <v>178</v>
      </c>
      <c r="E1001" s="170" t="s">
        <v>1</v>
      </c>
      <c r="F1001" s="171" t="s">
        <v>1094</v>
      </c>
      <c r="H1001" s="170" t="s">
        <v>1</v>
      </c>
      <c r="I1001" s="172"/>
      <c r="L1001" s="169"/>
      <c r="M1001" s="173"/>
      <c r="N1001" s="174"/>
      <c r="O1001" s="174"/>
      <c r="P1001" s="174"/>
      <c r="Q1001" s="174"/>
      <c r="R1001" s="174"/>
      <c r="S1001" s="174"/>
      <c r="T1001" s="175"/>
      <c r="AT1001" s="170" t="s">
        <v>178</v>
      </c>
      <c r="AU1001" s="170" t="s">
        <v>176</v>
      </c>
      <c r="AV1001" s="14" t="s">
        <v>86</v>
      </c>
      <c r="AW1001" s="14" t="s">
        <v>33</v>
      </c>
      <c r="AX1001" s="14" t="s">
        <v>78</v>
      </c>
      <c r="AY1001" s="170" t="s">
        <v>169</v>
      </c>
    </row>
    <row r="1002" spans="1:65" s="13" customFormat="1">
      <c r="B1002" s="160"/>
      <c r="D1002" s="161" t="s">
        <v>178</v>
      </c>
      <c r="E1002" s="162" t="s">
        <v>1</v>
      </c>
      <c r="F1002" s="163" t="s">
        <v>1095</v>
      </c>
      <c r="H1002" s="164">
        <v>30.625</v>
      </c>
      <c r="I1002" s="165"/>
      <c r="L1002" s="160"/>
      <c r="M1002" s="166"/>
      <c r="N1002" s="167"/>
      <c r="O1002" s="167"/>
      <c r="P1002" s="167"/>
      <c r="Q1002" s="167"/>
      <c r="R1002" s="167"/>
      <c r="S1002" s="167"/>
      <c r="T1002" s="168"/>
      <c r="AT1002" s="162" t="s">
        <v>178</v>
      </c>
      <c r="AU1002" s="162" t="s">
        <v>176</v>
      </c>
      <c r="AV1002" s="13" t="s">
        <v>176</v>
      </c>
      <c r="AW1002" s="13" t="s">
        <v>33</v>
      </c>
      <c r="AX1002" s="13" t="s">
        <v>86</v>
      </c>
      <c r="AY1002" s="162" t="s">
        <v>169</v>
      </c>
    </row>
    <row r="1003" spans="1:65" s="2" customFormat="1" ht="24.15" customHeight="1">
      <c r="A1003" s="33"/>
      <c r="B1003" s="145"/>
      <c r="C1003" s="146" t="s">
        <v>1096</v>
      </c>
      <c r="D1003" s="146" t="s">
        <v>171</v>
      </c>
      <c r="E1003" s="147" t="s">
        <v>1097</v>
      </c>
      <c r="F1003" s="148" t="s">
        <v>1098</v>
      </c>
      <c r="G1003" s="149" t="s">
        <v>328</v>
      </c>
      <c r="H1003" s="150">
        <v>372.22699999999998</v>
      </c>
      <c r="I1003" s="151"/>
      <c r="J1003" s="150">
        <f>ROUND(I1003*H1003,3)</f>
        <v>0</v>
      </c>
      <c r="K1003" s="152"/>
      <c r="L1003" s="34"/>
      <c r="M1003" s="153" t="s">
        <v>1</v>
      </c>
      <c r="N1003" s="154" t="s">
        <v>44</v>
      </c>
      <c r="O1003" s="59"/>
      <c r="P1003" s="155">
        <f>O1003*H1003</f>
        <v>0</v>
      </c>
      <c r="Q1003" s="155">
        <v>3.3689999999999998E-2</v>
      </c>
      <c r="R1003" s="155">
        <f>Q1003*H1003</f>
        <v>12.540327629999998</v>
      </c>
      <c r="S1003" s="155">
        <v>0</v>
      </c>
      <c r="T1003" s="156">
        <f>S1003*H1003</f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157" t="s">
        <v>175</v>
      </c>
      <c r="AT1003" s="157" t="s">
        <v>171</v>
      </c>
      <c r="AU1003" s="157" t="s">
        <v>176</v>
      </c>
      <c r="AY1003" s="18" t="s">
        <v>169</v>
      </c>
      <c r="BE1003" s="158">
        <f>IF(N1003="základná",J1003,0)</f>
        <v>0</v>
      </c>
      <c r="BF1003" s="158">
        <f>IF(N1003="znížená",J1003,0)</f>
        <v>0</v>
      </c>
      <c r="BG1003" s="158">
        <f>IF(N1003="zákl. prenesená",J1003,0)</f>
        <v>0</v>
      </c>
      <c r="BH1003" s="158">
        <f>IF(N1003="zníž. prenesená",J1003,0)</f>
        <v>0</v>
      </c>
      <c r="BI1003" s="158">
        <f>IF(N1003="nulová",J1003,0)</f>
        <v>0</v>
      </c>
      <c r="BJ1003" s="18" t="s">
        <v>176</v>
      </c>
      <c r="BK1003" s="159">
        <f>ROUND(I1003*H1003,3)</f>
        <v>0</v>
      </c>
      <c r="BL1003" s="18" t="s">
        <v>175</v>
      </c>
      <c r="BM1003" s="157" t="s">
        <v>1099</v>
      </c>
    </row>
    <row r="1004" spans="1:65" s="14" customFormat="1">
      <c r="B1004" s="169"/>
      <c r="D1004" s="161" t="s">
        <v>178</v>
      </c>
      <c r="E1004" s="170" t="s">
        <v>1</v>
      </c>
      <c r="F1004" s="171" t="s">
        <v>1100</v>
      </c>
      <c r="H1004" s="170" t="s">
        <v>1</v>
      </c>
      <c r="I1004" s="172"/>
      <c r="L1004" s="169"/>
      <c r="M1004" s="173"/>
      <c r="N1004" s="174"/>
      <c r="O1004" s="174"/>
      <c r="P1004" s="174"/>
      <c r="Q1004" s="174"/>
      <c r="R1004" s="174"/>
      <c r="S1004" s="174"/>
      <c r="T1004" s="175"/>
      <c r="AT1004" s="170" t="s">
        <v>178</v>
      </c>
      <c r="AU1004" s="170" t="s">
        <v>176</v>
      </c>
      <c r="AV1004" s="14" t="s">
        <v>86</v>
      </c>
      <c r="AW1004" s="14" t="s">
        <v>33</v>
      </c>
      <c r="AX1004" s="14" t="s">
        <v>78</v>
      </c>
      <c r="AY1004" s="170" t="s">
        <v>169</v>
      </c>
    </row>
    <row r="1005" spans="1:65" s="14" customFormat="1">
      <c r="B1005" s="169"/>
      <c r="D1005" s="161" t="s">
        <v>178</v>
      </c>
      <c r="E1005" s="170" t="s">
        <v>1</v>
      </c>
      <c r="F1005" s="171" t="s">
        <v>1069</v>
      </c>
      <c r="H1005" s="170" t="s">
        <v>1</v>
      </c>
      <c r="I1005" s="172"/>
      <c r="L1005" s="169"/>
      <c r="M1005" s="173"/>
      <c r="N1005" s="174"/>
      <c r="O1005" s="174"/>
      <c r="P1005" s="174"/>
      <c r="Q1005" s="174"/>
      <c r="R1005" s="174"/>
      <c r="S1005" s="174"/>
      <c r="T1005" s="175"/>
      <c r="AT1005" s="170" t="s">
        <v>178</v>
      </c>
      <c r="AU1005" s="170" t="s">
        <v>176</v>
      </c>
      <c r="AV1005" s="14" t="s">
        <v>86</v>
      </c>
      <c r="AW1005" s="14" t="s">
        <v>33</v>
      </c>
      <c r="AX1005" s="14" t="s">
        <v>78</v>
      </c>
      <c r="AY1005" s="170" t="s">
        <v>169</v>
      </c>
    </row>
    <row r="1006" spans="1:65" s="13" customFormat="1">
      <c r="B1006" s="160"/>
      <c r="D1006" s="161" t="s">
        <v>178</v>
      </c>
      <c r="E1006" s="162" t="s">
        <v>1</v>
      </c>
      <c r="F1006" s="163" t="s">
        <v>1101</v>
      </c>
      <c r="H1006" s="164">
        <v>32.112000000000002</v>
      </c>
      <c r="I1006" s="165"/>
      <c r="L1006" s="160"/>
      <c r="M1006" s="166"/>
      <c r="N1006" s="167"/>
      <c r="O1006" s="167"/>
      <c r="P1006" s="167"/>
      <c r="Q1006" s="167"/>
      <c r="R1006" s="167"/>
      <c r="S1006" s="167"/>
      <c r="T1006" s="168"/>
      <c r="AT1006" s="162" t="s">
        <v>178</v>
      </c>
      <c r="AU1006" s="162" t="s">
        <v>176</v>
      </c>
      <c r="AV1006" s="13" t="s">
        <v>176</v>
      </c>
      <c r="AW1006" s="13" t="s">
        <v>33</v>
      </c>
      <c r="AX1006" s="13" t="s">
        <v>78</v>
      </c>
      <c r="AY1006" s="162" t="s">
        <v>169</v>
      </c>
    </row>
    <row r="1007" spans="1:65" s="13" customFormat="1">
      <c r="B1007" s="160"/>
      <c r="D1007" s="161" t="s">
        <v>178</v>
      </c>
      <c r="E1007" s="162" t="s">
        <v>1</v>
      </c>
      <c r="F1007" s="163" t="s">
        <v>1102</v>
      </c>
      <c r="H1007" s="164">
        <v>-10.125</v>
      </c>
      <c r="I1007" s="165"/>
      <c r="L1007" s="160"/>
      <c r="M1007" s="166"/>
      <c r="N1007" s="167"/>
      <c r="O1007" s="167"/>
      <c r="P1007" s="167"/>
      <c r="Q1007" s="167"/>
      <c r="R1007" s="167"/>
      <c r="S1007" s="167"/>
      <c r="T1007" s="168"/>
      <c r="AT1007" s="162" t="s">
        <v>178</v>
      </c>
      <c r="AU1007" s="162" t="s">
        <v>176</v>
      </c>
      <c r="AV1007" s="13" t="s">
        <v>176</v>
      </c>
      <c r="AW1007" s="13" t="s">
        <v>33</v>
      </c>
      <c r="AX1007" s="13" t="s">
        <v>78</v>
      </c>
      <c r="AY1007" s="162" t="s">
        <v>169</v>
      </c>
    </row>
    <row r="1008" spans="1:65" s="14" customFormat="1">
      <c r="B1008" s="169"/>
      <c r="D1008" s="161" t="s">
        <v>178</v>
      </c>
      <c r="E1008" s="170" t="s">
        <v>1</v>
      </c>
      <c r="F1008" s="171" t="s">
        <v>1103</v>
      </c>
      <c r="H1008" s="170" t="s">
        <v>1</v>
      </c>
      <c r="I1008" s="172"/>
      <c r="L1008" s="169"/>
      <c r="M1008" s="173"/>
      <c r="N1008" s="174"/>
      <c r="O1008" s="174"/>
      <c r="P1008" s="174"/>
      <c r="Q1008" s="174"/>
      <c r="R1008" s="174"/>
      <c r="S1008" s="174"/>
      <c r="T1008" s="175"/>
      <c r="AT1008" s="170" t="s">
        <v>178</v>
      </c>
      <c r="AU1008" s="170" t="s">
        <v>176</v>
      </c>
      <c r="AV1008" s="14" t="s">
        <v>86</v>
      </c>
      <c r="AW1008" s="14" t="s">
        <v>33</v>
      </c>
      <c r="AX1008" s="14" t="s">
        <v>78</v>
      </c>
      <c r="AY1008" s="170" t="s">
        <v>169</v>
      </c>
    </row>
    <row r="1009" spans="2:51" s="14" customFormat="1">
      <c r="B1009" s="169"/>
      <c r="D1009" s="161" t="s">
        <v>178</v>
      </c>
      <c r="E1009" s="170" t="s">
        <v>1</v>
      </c>
      <c r="F1009" s="171" t="s">
        <v>1104</v>
      </c>
      <c r="H1009" s="170" t="s">
        <v>1</v>
      </c>
      <c r="I1009" s="172"/>
      <c r="L1009" s="169"/>
      <c r="M1009" s="173"/>
      <c r="N1009" s="174"/>
      <c r="O1009" s="174"/>
      <c r="P1009" s="174"/>
      <c r="Q1009" s="174"/>
      <c r="R1009" s="174"/>
      <c r="S1009" s="174"/>
      <c r="T1009" s="175"/>
      <c r="AT1009" s="170" t="s">
        <v>178</v>
      </c>
      <c r="AU1009" s="170" t="s">
        <v>176</v>
      </c>
      <c r="AV1009" s="14" t="s">
        <v>86</v>
      </c>
      <c r="AW1009" s="14" t="s">
        <v>33</v>
      </c>
      <c r="AX1009" s="14" t="s">
        <v>78</v>
      </c>
      <c r="AY1009" s="170" t="s">
        <v>169</v>
      </c>
    </row>
    <row r="1010" spans="2:51" s="13" customFormat="1">
      <c r="B1010" s="160"/>
      <c r="D1010" s="161" t="s">
        <v>178</v>
      </c>
      <c r="E1010" s="162" t="s">
        <v>1</v>
      </c>
      <c r="F1010" s="163" t="s">
        <v>1105</v>
      </c>
      <c r="H1010" s="164">
        <v>17.681000000000001</v>
      </c>
      <c r="I1010" s="165"/>
      <c r="L1010" s="160"/>
      <c r="M1010" s="166"/>
      <c r="N1010" s="167"/>
      <c r="O1010" s="167"/>
      <c r="P1010" s="167"/>
      <c r="Q1010" s="167"/>
      <c r="R1010" s="167"/>
      <c r="S1010" s="167"/>
      <c r="T1010" s="168"/>
      <c r="AT1010" s="162" t="s">
        <v>178</v>
      </c>
      <c r="AU1010" s="162" t="s">
        <v>176</v>
      </c>
      <c r="AV1010" s="13" t="s">
        <v>176</v>
      </c>
      <c r="AW1010" s="13" t="s">
        <v>33</v>
      </c>
      <c r="AX1010" s="13" t="s">
        <v>78</v>
      </c>
      <c r="AY1010" s="162" t="s">
        <v>169</v>
      </c>
    </row>
    <row r="1011" spans="2:51" s="16" customFormat="1">
      <c r="B1011" s="184"/>
      <c r="D1011" s="161" t="s">
        <v>178</v>
      </c>
      <c r="E1011" s="185" t="s">
        <v>1</v>
      </c>
      <c r="F1011" s="186" t="s">
        <v>201</v>
      </c>
      <c r="H1011" s="187">
        <v>39.668000000000006</v>
      </c>
      <c r="I1011" s="188"/>
      <c r="L1011" s="184"/>
      <c r="M1011" s="189"/>
      <c r="N1011" s="190"/>
      <c r="O1011" s="190"/>
      <c r="P1011" s="190"/>
      <c r="Q1011" s="190"/>
      <c r="R1011" s="190"/>
      <c r="S1011" s="190"/>
      <c r="T1011" s="191"/>
      <c r="AT1011" s="185" t="s">
        <v>178</v>
      </c>
      <c r="AU1011" s="185" t="s">
        <v>176</v>
      </c>
      <c r="AV1011" s="16" t="s">
        <v>187</v>
      </c>
      <c r="AW1011" s="16" t="s">
        <v>33</v>
      </c>
      <c r="AX1011" s="16" t="s">
        <v>78</v>
      </c>
      <c r="AY1011" s="185" t="s">
        <v>169</v>
      </c>
    </row>
    <row r="1012" spans="2:51" s="14" customFormat="1">
      <c r="B1012" s="169"/>
      <c r="D1012" s="161" t="s">
        <v>178</v>
      </c>
      <c r="E1012" s="170" t="s">
        <v>1</v>
      </c>
      <c r="F1012" s="171" t="s">
        <v>1106</v>
      </c>
      <c r="H1012" s="170" t="s">
        <v>1</v>
      </c>
      <c r="I1012" s="172"/>
      <c r="L1012" s="169"/>
      <c r="M1012" s="173"/>
      <c r="N1012" s="174"/>
      <c r="O1012" s="174"/>
      <c r="P1012" s="174"/>
      <c r="Q1012" s="174"/>
      <c r="R1012" s="174"/>
      <c r="S1012" s="174"/>
      <c r="T1012" s="175"/>
      <c r="AT1012" s="170" t="s">
        <v>178</v>
      </c>
      <c r="AU1012" s="170" t="s">
        <v>176</v>
      </c>
      <c r="AV1012" s="14" t="s">
        <v>86</v>
      </c>
      <c r="AW1012" s="14" t="s">
        <v>33</v>
      </c>
      <c r="AX1012" s="14" t="s">
        <v>78</v>
      </c>
      <c r="AY1012" s="170" t="s">
        <v>169</v>
      </c>
    </row>
    <row r="1013" spans="2:51" s="13" customFormat="1">
      <c r="B1013" s="160"/>
      <c r="D1013" s="161" t="s">
        <v>178</v>
      </c>
      <c r="E1013" s="162" t="s">
        <v>1</v>
      </c>
      <c r="F1013" s="163" t="s">
        <v>1107</v>
      </c>
      <c r="H1013" s="164">
        <v>51.337000000000003</v>
      </c>
      <c r="I1013" s="165"/>
      <c r="L1013" s="160"/>
      <c r="M1013" s="166"/>
      <c r="N1013" s="167"/>
      <c r="O1013" s="167"/>
      <c r="P1013" s="167"/>
      <c r="Q1013" s="167"/>
      <c r="R1013" s="167"/>
      <c r="S1013" s="167"/>
      <c r="T1013" s="168"/>
      <c r="AT1013" s="162" t="s">
        <v>178</v>
      </c>
      <c r="AU1013" s="162" t="s">
        <v>176</v>
      </c>
      <c r="AV1013" s="13" t="s">
        <v>176</v>
      </c>
      <c r="AW1013" s="13" t="s">
        <v>33</v>
      </c>
      <c r="AX1013" s="13" t="s">
        <v>78</v>
      </c>
      <c r="AY1013" s="162" t="s">
        <v>169</v>
      </c>
    </row>
    <row r="1014" spans="2:51" s="13" customFormat="1">
      <c r="B1014" s="160"/>
      <c r="D1014" s="161" t="s">
        <v>178</v>
      </c>
      <c r="E1014" s="162" t="s">
        <v>1</v>
      </c>
      <c r="F1014" s="163" t="s">
        <v>1108</v>
      </c>
      <c r="H1014" s="164">
        <v>68.069000000000003</v>
      </c>
      <c r="I1014" s="165"/>
      <c r="L1014" s="160"/>
      <c r="M1014" s="166"/>
      <c r="N1014" s="167"/>
      <c r="O1014" s="167"/>
      <c r="P1014" s="167"/>
      <c r="Q1014" s="167"/>
      <c r="R1014" s="167"/>
      <c r="S1014" s="167"/>
      <c r="T1014" s="168"/>
      <c r="AT1014" s="162" t="s">
        <v>178</v>
      </c>
      <c r="AU1014" s="162" t="s">
        <v>176</v>
      </c>
      <c r="AV1014" s="13" t="s">
        <v>176</v>
      </c>
      <c r="AW1014" s="13" t="s">
        <v>33</v>
      </c>
      <c r="AX1014" s="13" t="s">
        <v>78</v>
      </c>
      <c r="AY1014" s="162" t="s">
        <v>169</v>
      </c>
    </row>
    <row r="1015" spans="2:51" s="13" customFormat="1">
      <c r="B1015" s="160"/>
      <c r="D1015" s="161" t="s">
        <v>178</v>
      </c>
      <c r="E1015" s="162" t="s">
        <v>1</v>
      </c>
      <c r="F1015" s="163" t="s">
        <v>1109</v>
      </c>
      <c r="H1015" s="164">
        <v>-8.84</v>
      </c>
      <c r="I1015" s="165"/>
      <c r="L1015" s="160"/>
      <c r="M1015" s="166"/>
      <c r="N1015" s="167"/>
      <c r="O1015" s="167"/>
      <c r="P1015" s="167"/>
      <c r="Q1015" s="167"/>
      <c r="R1015" s="167"/>
      <c r="S1015" s="167"/>
      <c r="T1015" s="168"/>
      <c r="AT1015" s="162" t="s">
        <v>178</v>
      </c>
      <c r="AU1015" s="162" t="s">
        <v>176</v>
      </c>
      <c r="AV1015" s="13" t="s">
        <v>176</v>
      </c>
      <c r="AW1015" s="13" t="s">
        <v>33</v>
      </c>
      <c r="AX1015" s="13" t="s">
        <v>78</v>
      </c>
      <c r="AY1015" s="162" t="s">
        <v>169</v>
      </c>
    </row>
    <row r="1016" spans="2:51" s="16" customFormat="1">
      <c r="B1016" s="184"/>
      <c r="D1016" s="161" t="s">
        <v>178</v>
      </c>
      <c r="E1016" s="185" t="s">
        <v>1</v>
      </c>
      <c r="F1016" s="186" t="s">
        <v>201</v>
      </c>
      <c r="H1016" s="187">
        <v>110.566</v>
      </c>
      <c r="I1016" s="188"/>
      <c r="L1016" s="184"/>
      <c r="M1016" s="189"/>
      <c r="N1016" s="190"/>
      <c r="O1016" s="190"/>
      <c r="P1016" s="190"/>
      <c r="Q1016" s="190"/>
      <c r="R1016" s="190"/>
      <c r="S1016" s="190"/>
      <c r="T1016" s="191"/>
      <c r="AT1016" s="185" t="s">
        <v>178</v>
      </c>
      <c r="AU1016" s="185" t="s">
        <v>176</v>
      </c>
      <c r="AV1016" s="16" t="s">
        <v>187</v>
      </c>
      <c r="AW1016" s="16" t="s">
        <v>33</v>
      </c>
      <c r="AX1016" s="16" t="s">
        <v>78</v>
      </c>
      <c r="AY1016" s="185" t="s">
        <v>169</v>
      </c>
    </row>
    <row r="1017" spans="2:51" s="14" customFormat="1">
      <c r="B1017" s="169"/>
      <c r="D1017" s="161" t="s">
        <v>178</v>
      </c>
      <c r="E1017" s="170" t="s">
        <v>1</v>
      </c>
      <c r="F1017" s="171" t="s">
        <v>1110</v>
      </c>
      <c r="H1017" s="170" t="s">
        <v>1</v>
      </c>
      <c r="I1017" s="172"/>
      <c r="L1017" s="169"/>
      <c r="M1017" s="173"/>
      <c r="N1017" s="174"/>
      <c r="O1017" s="174"/>
      <c r="P1017" s="174"/>
      <c r="Q1017" s="174"/>
      <c r="R1017" s="174"/>
      <c r="S1017" s="174"/>
      <c r="T1017" s="175"/>
      <c r="AT1017" s="170" t="s">
        <v>178</v>
      </c>
      <c r="AU1017" s="170" t="s">
        <v>176</v>
      </c>
      <c r="AV1017" s="14" t="s">
        <v>86</v>
      </c>
      <c r="AW1017" s="14" t="s">
        <v>33</v>
      </c>
      <c r="AX1017" s="14" t="s">
        <v>78</v>
      </c>
      <c r="AY1017" s="170" t="s">
        <v>169</v>
      </c>
    </row>
    <row r="1018" spans="2:51" s="13" customFormat="1">
      <c r="B1018" s="160"/>
      <c r="D1018" s="161" t="s">
        <v>178</v>
      </c>
      <c r="E1018" s="162" t="s">
        <v>1</v>
      </c>
      <c r="F1018" s="163" t="s">
        <v>1111</v>
      </c>
      <c r="H1018" s="164">
        <v>22.981000000000002</v>
      </c>
      <c r="I1018" s="165"/>
      <c r="L1018" s="160"/>
      <c r="M1018" s="166"/>
      <c r="N1018" s="167"/>
      <c r="O1018" s="167"/>
      <c r="P1018" s="167"/>
      <c r="Q1018" s="167"/>
      <c r="R1018" s="167"/>
      <c r="S1018" s="167"/>
      <c r="T1018" s="168"/>
      <c r="AT1018" s="162" t="s">
        <v>178</v>
      </c>
      <c r="AU1018" s="162" t="s">
        <v>176</v>
      </c>
      <c r="AV1018" s="13" t="s">
        <v>176</v>
      </c>
      <c r="AW1018" s="13" t="s">
        <v>33</v>
      </c>
      <c r="AX1018" s="13" t="s">
        <v>78</v>
      </c>
      <c r="AY1018" s="162" t="s">
        <v>169</v>
      </c>
    </row>
    <row r="1019" spans="2:51" s="13" customFormat="1">
      <c r="B1019" s="160"/>
      <c r="D1019" s="161" t="s">
        <v>178</v>
      </c>
      <c r="E1019" s="162" t="s">
        <v>1</v>
      </c>
      <c r="F1019" s="163" t="s">
        <v>1112</v>
      </c>
      <c r="H1019" s="164">
        <v>24.66</v>
      </c>
      <c r="I1019" s="165"/>
      <c r="L1019" s="160"/>
      <c r="M1019" s="166"/>
      <c r="N1019" s="167"/>
      <c r="O1019" s="167"/>
      <c r="P1019" s="167"/>
      <c r="Q1019" s="167"/>
      <c r="R1019" s="167"/>
      <c r="S1019" s="167"/>
      <c r="T1019" s="168"/>
      <c r="AT1019" s="162" t="s">
        <v>178</v>
      </c>
      <c r="AU1019" s="162" t="s">
        <v>176</v>
      </c>
      <c r="AV1019" s="13" t="s">
        <v>176</v>
      </c>
      <c r="AW1019" s="13" t="s">
        <v>33</v>
      </c>
      <c r="AX1019" s="13" t="s">
        <v>78</v>
      </c>
      <c r="AY1019" s="162" t="s">
        <v>169</v>
      </c>
    </row>
    <row r="1020" spans="2:51" s="13" customFormat="1">
      <c r="B1020" s="160"/>
      <c r="D1020" s="161" t="s">
        <v>178</v>
      </c>
      <c r="E1020" s="162" t="s">
        <v>1</v>
      </c>
      <c r="F1020" s="163" t="s">
        <v>1113</v>
      </c>
      <c r="H1020" s="164">
        <v>18.948</v>
      </c>
      <c r="I1020" s="165"/>
      <c r="L1020" s="160"/>
      <c r="M1020" s="166"/>
      <c r="N1020" s="167"/>
      <c r="O1020" s="167"/>
      <c r="P1020" s="167"/>
      <c r="Q1020" s="167"/>
      <c r="R1020" s="167"/>
      <c r="S1020" s="167"/>
      <c r="T1020" s="168"/>
      <c r="AT1020" s="162" t="s">
        <v>178</v>
      </c>
      <c r="AU1020" s="162" t="s">
        <v>176</v>
      </c>
      <c r="AV1020" s="13" t="s">
        <v>176</v>
      </c>
      <c r="AW1020" s="13" t="s">
        <v>33</v>
      </c>
      <c r="AX1020" s="13" t="s">
        <v>78</v>
      </c>
      <c r="AY1020" s="162" t="s">
        <v>169</v>
      </c>
    </row>
    <row r="1021" spans="2:51" s="13" customFormat="1">
      <c r="B1021" s="160"/>
      <c r="D1021" s="161" t="s">
        <v>178</v>
      </c>
      <c r="E1021" s="162" t="s">
        <v>1</v>
      </c>
      <c r="F1021" s="163" t="s">
        <v>1114</v>
      </c>
      <c r="H1021" s="164">
        <v>-20.472999999999999</v>
      </c>
      <c r="I1021" s="165"/>
      <c r="L1021" s="160"/>
      <c r="M1021" s="166"/>
      <c r="N1021" s="167"/>
      <c r="O1021" s="167"/>
      <c r="P1021" s="167"/>
      <c r="Q1021" s="167"/>
      <c r="R1021" s="167"/>
      <c r="S1021" s="167"/>
      <c r="T1021" s="168"/>
      <c r="AT1021" s="162" t="s">
        <v>178</v>
      </c>
      <c r="AU1021" s="162" t="s">
        <v>176</v>
      </c>
      <c r="AV1021" s="13" t="s">
        <v>176</v>
      </c>
      <c r="AW1021" s="13" t="s">
        <v>33</v>
      </c>
      <c r="AX1021" s="13" t="s">
        <v>78</v>
      </c>
      <c r="AY1021" s="162" t="s">
        <v>169</v>
      </c>
    </row>
    <row r="1022" spans="2:51" s="16" customFormat="1">
      <c r="B1022" s="184"/>
      <c r="D1022" s="161" t="s">
        <v>178</v>
      </c>
      <c r="E1022" s="185" t="s">
        <v>1</v>
      </c>
      <c r="F1022" s="186" t="s">
        <v>201</v>
      </c>
      <c r="H1022" s="187">
        <v>46.116</v>
      </c>
      <c r="I1022" s="188"/>
      <c r="L1022" s="184"/>
      <c r="M1022" s="189"/>
      <c r="N1022" s="190"/>
      <c r="O1022" s="190"/>
      <c r="P1022" s="190"/>
      <c r="Q1022" s="190"/>
      <c r="R1022" s="190"/>
      <c r="S1022" s="190"/>
      <c r="T1022" s="191"/>
      <c r="AT1022" s="185" t="s">
        <v>178</v>
      </c>
      <c r="AU1022" s="185" t="s">
        <v>176</v>
      </c>
      <c r="AV1022" s="16" t="s">
        <v>187</v>
      </c>
      <c r="AW1022" s="16" t="s">
        <v>33</v>
      </c>
      <c r="AX1022" s="16" t="s">
        <v>78</v>
      </c>
      <c r="AY1022" s="185" t="s">
        <v>169</v>
      </c>
    </row>
    <row r="1023" spans="2:51" s="14" customFormat="1">
      <c r="B1023" s="169"/>
      <c r="D1023" s="161" t="s">
        <v>178</v>
      </c>
      <c r="E1023" s="170" t="s">
        <v>1</v>
      </c>
      <c r="F1023" s="171" t="s">
        <v>1077</v>
      </c>
      <c r="H1023" s="170" t="s">
        <v>1</v>
      </c>
      <c r="I1023" s="172"/>
      <c r="L1023" s="169"/>
      <c r="M1023" s="173"/>
      <c r="N1023" s="174"/>
      <c r="O1023" s="174"/>
      <c r="P1023" s="174"/>
      <c r="Q1023" s="174"/>
      <c r="R1023" s="174"/>
      <c r="S1023" s="174"/>
      <c r="T1023" s="175"/>
      <c r="AT1023" s="170" t="s">
        <v>178</v>
      </c>
      <c r="AU1023" s="170" t="s">
        <v>176</v>
      </c>
      <c r="AV1023" s="14" t="s">
        <v>86</v>
      </c>
      <c r="AW1023" s="14" t="s">
        <v>33</v>
      </c>
      <c r="AX1023" s="14" t="s">
        <v>78</v>
      </c>
      <c r="AY1023" s="170" t="s">
        <v>169</v>
      </c>
    </row>
    <row r="1024" spans="2:51" s="14" customFormat="1">
      <c r="B1024" s="169"/>
      <c r="D1024" s="161" t="s">
        <v>178</v>
      </c>
      <c r="E1024" s="170" t="s">
        <v>1</v>
      </c>
      <c r="F1024" s="171" t="s">
        <v>1115</v>
      </c>
      <c r="H1024" s="170" t="s">
        <v>1</v>
      </c>
      <c r="I1024" s="172"/>
      <c r="L1024" s="169"/>
      <c r="M1024" s="173"/>
      <c r="N1024" s="174"/>
      <c r="O1024" s="174"/>
      <c r="P1024" s="174"/>
      <c r="Q1024" s="174"/>
      <c r="R1024" s="174"/>
      <c r="S1024" s="174"/>
      <c r="T1024" s="175"/>
      <c r="AT1024" s="170" t="s">
        <v>178</v>
      </c>
      <c r="AU1024" s="170" t="s">
        <v>176</v>
      </c>
      <c r="AV1024" s="14" t="s">
        <v>86</v>
      </c>
      <c r="AW1024" s="14" t="s">
        <v>33</v>
      </c>
      <c r="AX1024" s="14" t="s">
        <v>78</v>
      </c>
      <c r="AY1024" s="170" t="s">
        <v>169</v>
      </c>
    </row>
    <row r="1025" spans="1:65" s="13" customFormat="1">
      <c r="B1025" s="160"/>
      <c r="D1025" s="161" t="s">
        <v>178</v>
      </c>
      <c r="E1025" s="162" t="s">
        <v>1</v>
      </c>
      <c r="F1025" s="163" t="s">
        <v>1116</v>
      </c>
      <c r="H1025" s="164">
        <v>73.087999999999994</v>
      </c>
      <c r="I1025" s="165"/>
      <c r="L1025" s="160"/>
      <c r="M1025" s="166"/>
      <c r="N1025" s="167"/>
      <c r="O1025" s="167"/>
      <c r="P1025" s="167"/>
      <c r="Q1025" s="167"/>
      <c r="R1025" s="167"/>
      <c r="S1025" s="167"/>
      <c r="T1025" s="168"/>
      <c r="AT1025" s="162" t="s">
        <v>178</v>
      </c>
      <c r="AU1025" s="162" t="s">
        <v>176</v>
      </c>
      <c r="AV1025" s="13" t="s">
        <v>176</v>
      </c>
      <c r="AW1025" s="13" t="s">
        <v>33</v>
      </c>
      <c r="AX1025" s="13" t="s">
        <v>78</v>
      </c>
      <c r="AY1025" s="162" t="s">
        <v>169</v>
      </c>
    </row>
    <row r="1026" spans="1:65" s="13" customFormat="1">
      <c r="B1026" s="160"/>
      <c r="D1026" s="161" t="s">
        <v>178</v>
      </c>
      <c r="E1026" s="162" t="s">
        <v>1</v>
      </c>
      <c r="F1026" s="163" t="s">
        <v>1117</v>
      </c>
      <c r="H1026" s="164">
        <v>-22.388000000000002</v>
      </c>
      <c r="I1026" s="165"/>
      <c r="L1026" s="160"/>
      <c r="M1026" s="166"/>
      <c r="N1026" s="167"/>
      <c r="O1026" s="167"/>
      <c r="P1026" s="167"/>
      <c r="Q1026" s="167"/>
      <c r="R1026" s="167"/>
      <c r="S1026" s="167"/>
      <c r="T1026" s="168"/>
      <c r="AT1026" s="162" t="s">
        <v>178</v>
      </c>
      <c r="AU1026" s="162" t="s">
        <v>176</v>
      </c>
      <c r="AV1026" s="13" t="s">
        <v>176</v>
      </c>
      <c r="AW1026" s="13" t="s">
        <v>33</v>
      </c>
      <c r="AX1026" s="13" t="s">
        <v>78</v>
      </c>
      <c r="AY1026" s="162" t="s">
        <v>169</v>
      </c>
    </row>
    <row r="1027" spans="1:65" s="14" customFormat="1">
      <c r="B1027" s="169"/>
      <c r="D1027" s="161" t="s">
        <v>178</v>
      </c>
      <c r="E1027" s="170" t="s">
        <v>1</v>
      </c>
      <c r="F1027" s="171" t="s">
        <v>1118</v>
      </c>
      <c r="H1027" s="170" t="s">
        <v>1</v>
      </c>
      <c r="I1027" s="172"/>
      <c r="L1027" s="169"/>
      <c r="M1027" s="173"/>
      <c r="N1027" s="174"/>
      <c r="O1027" s="174"/>
      <c r="P1027" s="174"/>
      <c r="Q1027" s="174"/>
      <c r="R1027" s="174"/>
      <c r="S1027" s="174"/>
      <c r="T1027" s="175"/>
      <c r="AT1027" s="170" t="s">
        <v>178</v>
      </c>
      <c r="AU1027" s="170" t="s">
        <v>176</v>
      </c>
      <c r="AV1027" s="14" t="s">
        <v>86</v>
      </c>
      <c r="AW1027" s="14" t="s">
        <v>33</v>
      </c>
      <c r="AX1027" s="14" t="s">
        <v>78</v>
      </c>
      <c r="AY1027" s="170" t="s">
        <v>169</v>
      </c>
    </row>
    <row r="1028" spans="1:65" s="13" customFormat="1">
      <c r="B1028" s="160"/>
      <c r="D1028" s="161" t="s">
        <v>178</v>
      </c>
      <c r="E1028" s="162" t="s">
        <v>1</v>
      </c>
      <c r="F1028" s="163" t="s">
        <v>1119</v>
      </c>
      <c r="H1028" s="164">
        <v>43.348999999999997</v>
      </c>
      <c r="I1028" s="165"/>
      <c r="L1028" s="160"/>
      <c r="M1028" s="166"/>
      <c r="N1028" s="167"/>
      <c r="O1028" s="167"/>
      <c r="P1028" s="167"/>
      <c r="Q1028" s="167"/>
      <c r="R1028" s="167"/>
      <c r="S1028" s="167"/>
      <c r="T1028" s="168"/>
      <c r="AT1028" s="162" t="s">
        <v>178</v>
      </c>
      <c r="AU1028" s="162" t="s">
        <v>176</v>
      </c>
      <c r="AV1028" s="13" t="s">
        <v>176</v>
      </c>
      <c r="AW1028" s="13" t="s">
        <v>33</v>
      </c>
      <c r="AX1028" s="13" t="s">
        <v>78</v>
      </c>
      <c r="AY1028" s="162" t="s">
        <v>169</v>
      </c>
    </row>
    <row r="1029" spans="1:65" s="13" customFormat="1">
      <c r="B1029" s="160"/>
      <c r="D1029" s="161" t="s">
        <v>178</v>
      </c>
      <c r="E1029" s="162" t="s">
        <v>1</v>
      </c>
      <c r="F1029" s="163" t="s">
        <v>1120</v>
      </c>
      <c r="H1029" s="164">
        <v>-8.1560000000000006</v>
      </c>
      <c r="I1029" s="165"/>
      <c r="L1029" s="160"/>
      <c r="M1029" s="166"/>
      <c r="N1029" s="167"/>
      <c r="O1029" s="167"/>
      <c r="P1029" s="167"/>
      <c r="Q1029" s="167"/>
      <c r="R1029" s="167"/>
      <c r="S1029" s="167"/>
      <c r="T1029" s="168"/>
      <c r="AT1029" s="162" t="s">
        <v>178</v>
      </c>
      <c r="AU1029" s="162" t="s">
        <v>176</v>
      </c>
      <c r="AV1029" s="13" t="s">
        <v>176</v>
      </c>
      <c r="AW1029" s="13" t="s">
        <v>33</v>
      </c>
      <c r="AX1029" s="13" t="s">
        <v>78</v>
      </c>
      <c r="AY1029" s="162" t="s">
        <v>169</v>
      </c>
    </row>
    <row r="1030" spans="1:65" s="13" customFormat="1">
      <c r="B1030" s="160"/>
      <c r="D1030" s="161" t="s">
        <v>178</v>
      </c>
      <c r="E1030" s="162" t="s">
        <v>1</v>
      </c>
      <c r="F1030" s="163" t="s">
        <v>1121</v>
      </c>
      <c r="H1030" s="164">
        <v>-3.5059999999999998</v>
      </c>
      <c r="I1030" s="165"/>
      <c r="L1030" s="160"/>
      <c r="M1030" s="166"/>
      <c r="N1030" s="167"/>
      <c r="O1030" s="167"/>
      <c r="P1030" s="167"/>
      <c r="Q1030" s="167"/>
      <c r="R1030" s="167"/>
      <c r="S1030" s="167"/>
      <c r="T1030" s="168"/>
      <c r="AT1030" s="162" t="s">
        <v>178</v>
      </c>
      <c r="AU1030" s="162" t="s">
        <v>176</v>
      </c>
      <c r="AV1030" s="13" t="s">
        <v>176</v>
      </c>
      <c r="AW1030" s="13" t="s">
        <v>33</v>
      </c>
      <c r="AX1030" s="13" t="s">
        <v>78</v>
      </c>
      <c r="AY1030" s="162" t="s">
        <v>169</v>
      </c>
    </row>
    <row r="1031" spans="1:65" s="13" customFormat="1">
      <c r="B1031" s="160"/>
      <c r="D1031" s="161" t="s">
        <v>178</v>
      </c>
      <c r="E1031" s="162" t="s">
        <v>1</v>
      </c>
      <c r="F1031" s="163" t="s">
        <v>1122</v>
      </c>
      <c r="H1031" s="164">
        <v>79.257999999999996</v>
      </c>
      <c r="I1031" s="165"/>
      <c r="L1031" s="160"/>
      <c r="M1031" s="166"/>
      <c r="N1031" s="167"/>
      <c r="O1031" s="167"/>
      <c r="P1031" s="167"/>
      <c r="Q1031" s="167"/>
      <c r="R1031" s="167"/>
      <c r="S1031" s="167"/>
      <c r="T1031" s="168"/>
      <c r="AT1031" s="162" t="s">
        <v>178</v>
      </c>
      <c r="AU1031" s="162" t="s">
        <v>176</v>
      </c>
      <c r="AV1031" s="13" t="s">
        <v>176</v>
      </c>
      <c r="AW1031" s="13" t="s">
        <v>33</v>
      </c>
      <c r="AX1031" s="13" t="s">
        <v>78</v>
      </c>
      <c r="AY1031" s="162" t="s">
        <v>169</v>
      </c>
    </row>
    <row r="1032" spans="1:65" s="13" customFormat="1">
      <c r="B1032" s="160"/>
      <c r="D1032" s="161" t="s">
        <v>178</v>
      </c>
      <c r="E1032" s="162" t="s">
        <v>1</v>
      </c>
      <c r="F1032" s="163" t="s">
        <v>1123</v>
      </c>
      <c r="H1032" s="164">
        <v>-14.119</v>
      </c>
      <c r="I1032" s="165"/>
      <c r="L1032" s="160"/>
      <c r="M1032" s="166"/>
      <c r="N1032" s="167"/>
      <c r="O1032" s="167"/>
      <c r="P1032" s="167"/>
      <c r="Q1032" s="167"/>
      <c r="R1032" s="167"/>
      <c r="S1032" s="167"/>
      <c r="T1032" s="168"/>
      <c r="AT1032" s="162" t="s">
        <v>178</v>
      </c>
      <c r="AU1032" s="162" t="s">
        <v>176</v>
      </c>
      <c r="AV1032" s="13" t="s">
        <v>176</v>
      </c>
      <c r="AW1032" s="13" t="s">
        <v>33</v>
      </c>
      <c r="AX1032" s="13" t="s">
        <v>78</v>
      </c>
      <c r="AY1032" s="162" t="s">
        <v>169</v>
      </c>
    </row>
    <row r="1033" spans="1:65" s="13" customFormat="1">
      <c r="B1033" s="160"/>
      <c r="D1033" s="161" t="s">
        <v>178</v>
      </c>
      <c r="E1033" s="162" t="s">
        <v>1</v>
      </c>
      <c r="F1033" s="163" t="s">
        <v>1124</v>
      </c>
      <c r="H1033" s="164">
        <v>-11.023999999999999</v>
      </c>
      <c r="I1033" s="165"/>
      <c r="L1033" s="160"/>
      <c r="M1033" s="166"/>
      <c r="N1033" s="167"/>
      <c r="O1033" s="167"/>
      <c r="P1033" s="167"/>
      <c r="Q1033" s="167"/>
      <c r="R1033" s="167"/>
      <c r="S1033" s="167"/>
      <c r="T1033" s="168"/>
      <c r="AT1033" s="162" t="s">
        <v>178</v>
      </c>
      <c r="AU1033" s="162" t="s">
        <v>176</v>
      </c>
      <c r="AV1033" s="13" t="s">
        <v>176</v>
      </c>
      <c r="AW1033" s="13" t="s">
        <v>33</v>
      </c>
      <c r="AX1033" s="13" t="s">
        <v>78</v>
      </c>
      <c r="AY1033" s="162" t="s">
        <v>169</v>
      </c>
    </row>
    <row r="1034" spans="1:65" s="13" customFormat="1">
      <c r="B1034" s="160"/>
      <c r="D1034" s="161" t="s">
        <v>178</v>
      </c>
      <c r="E1034" s="162" t="s">
        <v>1</v>
      </c>
      <c r="F1034" s="163" t="s">
        <v>1125</v>
      </c>
      <c r="H1034" s="164">
        <v>39.375</v>
      </c>
      <c r="I1034" s="165"/>
      <c r="L1034" s="160"/>
      <c r="M1034" s="166"/>
      <c r="N1034" s="167"/>
      <c r="O1034" s="167"/>
      <c r="P1034" s="167"/>
      <c r="Q1034" s="167"/>
      <c r="R1034" s="167"/>
      <c r="S1034" s="167"/>
      <c r="T1034" s="168"/>
      <c r="AT1034" s="162" t="s">
        <v>178</v>
      </c>
      <c r="AU1034" s="162" t="s">
        <v>176</v>
      </c>
      <c r="AV1034" s="13" t="s">
        <v>176</v>
      </c>
      <c r="AW1034" s="13" t="s">
        <v>33</v>
      </c>
      <c r="AX1034" s="13" t="s">
        <v>78</v>
      </c>
      <c r="AY1034" s="162" t="s">
        <v>169</v>
      </c>
    </row>
    <row r="1035" spans="1:65" s="16" customFormat="1">
      <c r="B1035" s="184"/>
      <c r="D1035" s="161" t="s">
        <v>178</v>
      </c>
      <c r="E1035" s="185" t="s">
        <v>1</v>
      </c>
      <c r="F1035" s="186" t="s">
        <v>201</v>
      </c>
      <c r="H1035" s="187">
        <v>175.87699999999998</v>
      </c>
      <c r="I1035" s="188"/>
      <c r="L1035" s="184"/>
      <c r="M1035" s="189"/>
      <c r="N1035" s="190"/>
      <c r="O1035" s="190"/>
      <c r="P1035" s="190"/>
      <c r="Q1035" s="190"/>
      <c r="R1035" s="190"/>
      <c r="S1035" s="190"/>
      <c r="T1035" s="191"/>
      <c r="AT1035" s="185" t="s">
        <v>178</v>
      </c>
      <c r="AU1035" s="185" t="s">
        <v>176</v>
      </c>
      <c r="AV1035" s="16" t="s">
        <v>187</v>
      </c>
      <c r="AW1035" s="16" t="s">
        <v>33</v>
      </c>
      <c r="AX1035" s="16" t="s">
        <v>78</v>
      </c>
      <c r="AY1035" s="185" t="s">
        <v>169</v>
      </c>
    </row>
    <row r="1036" spans="1:65" s="15" customFormat="1">
      <c r="B1036" s="176"/>
      <c r="D1036" s="161" t="s">
        <v>178</v>
      </c>
      <c r="E1036" s="177" t="s">
        <v>1</v>
      </c>
      <c r="F1036" s="178" t="s">
        <v>186</v>
      </c>
      <c r="H1036" s="179">
        <v>372.22699999999998</v>
      </c>
      <c r="I1036" s="180"/>
      <c r="L1036" s="176"/>
      <c r="M1036" s="181"/>
      <c r="N1036" s="182"/>
      <c r="O1036" s="182"/>
      <c r="P1036" s="182"/>
      <c r="Q1036" s="182"/>
      <c r="R1036" s="182"/>
      <c r="S1036" s="182"/>
      <c r="T1036" s="183"/>
      <c r="AT1036" s="177" t="s">
        <v>178</v>
      </c>
      <c r="AU1036" s="177" t="s">
        <v>176</v>
      </c>
      <c r="AV1036" s="15" t="s">
        <v>175</v>
      </c>
      <c r="AW1036" s="15" t="s">
        <v>33</v>
      </c>
      <c r="AX1036" s="15" t="s">
        <v>86</v>
      </c>
      <c r="AY1036" s="177" t="s">
        <v>169</v>
      </c>
    </row>
    <row r="1037" spans="1:65" s="2" customFormat="1" ht="24.15" customHeight="1">
      <c r="A1037" s="33"/>
      <c r="B1037" s="145"/>
      <c r="C1037" s="146" t="s">
        <v>1126</v>
      </c>
      <c r="D1037" s="146" t="s">
        <v>171</v>
      </c>
      <c r="E1037" s="147" t="s">
        <v>1127</v>
      </c>
      <c r="F1037" s="148" t="s">
        <v>1128</v>
      </c>
      <c r="G1037" s="149" t="s">
        <v>328</v>
      </c>
      <c r="H1037" s="150">
        <v>17.693999999999999</v>
      </c>
      <c r="I1037" s="151"/>
      <c r="J1037" s="150">
        <f>ROUND(I1037*H1037,3)</f>
        <v>0</v>
      </c>
      <c r="K1037" s="152"/>
      <c r="L1037" s="34"/>
      <c r="M1037" s="153" t="s">
        <v>1</v>
      </c>
      <c r="N1037" s="154" t="s">
        <v>44</v>
      </c>
      <c r="O1037" s="59"/>
      <c r="P1037" s="155">
        <f>O1037*H1037</f>
        <v>0</v>
      </c>
      <c r="Q1037" s="155">
        <v>1.9574999999999999E-2</v>
      </c>
      <c r="R1037" s="155">
        <f>Q1037*H1037</f>
        <v>0.34636004999999997</v>
      </c>
      <c r="S1037" s="155">
        <v>0</v>
      </c>
      <c r="T1037" s="156">
        <f>S1037*H1037</f>
        <v>0</v>
      </c>
      <c r="U1037" s="33"/>
      <c r="V1037" s="33"/>
      <c r="W1037" s="33"/>
      <c r="X1037" s="33"/>
      <c r="Y1037" s="33"/>
      <c r="Z1037" s="33"/>
      <c r="AA1037" s="33"/>
      <c r="AB1037" s="33"/>
      <c r="AC1037" s="33"/>
      <c r="AD1037" s="33"/>
      <c r="AE1037" s="33"/>
      <c r="AR1037" s="157" t="s">
        <v>175</v>
      </c>
      <c r="AT1037" s="157" t="s">
        <v>171</v>
      </c>
      <c r="AU1037" s="157" t="s">
        <v>176</v>
      </c>
      <c r="AY1037" s="18" t="s">
        <v>169</v>
      </c>
      <c r="BE1037" s="158">
        <f>IF(N1037="základná",J1037,0)</f>
        <v>0</v>
      </c>
      <c r="BF1037" s="158">
        <f>IF(N1037="znížená",J1037,0)</f>
        <v>0</v>
      </c>
      <c r="BG1037" s="158">
        <f>IF(N1037="zákl. prenesená",J1037,0)</f>
        <v>0</v>
      </c>
      <c r="BH1037" s="158">
        <f>IF(N1037="zníž. prenesená",J1037,0)</f>
        <v>0</v>
      </c>
      <c r="BI1037" s="158">
        <f>IF(N1037="nulová",J1037,0)</f>
        <v>0</v>
      </c>
      <c r="BJ1037" s="18" t="s">
        <v>176</v>
      </c>
      <c r="BK1037" s="159">
        <f>ROUND(I1037*H1037,3)</f>
        <v>0</v>
      </c>
      <c r="BL1037" s="18" t="s">
        <v>175</v>
      </c>
      <c r="BM1037" s="157" t="s">
        <v>1129</v>
      </c>
    </row>
    <row r="1038" spans="1:65" s="14" customFormat="1">
      <c r="B1038" s="169"/>
      <c r="D1038" s="161" t="s">
        <v>178</v>
      </c>
      <c r="E1038" s="170" t="s">
        <v>1</v>
      </c>
      <c r="F1038" s="171" t="s">
        <v>1069</v>
      </c>
      <c r="H1038" s="170" t="s">
        <v>1</v>
      </c>
      <c r="I1038" s="172"/>
      <c r="L1038" s="169"/>
      <c r="M1038" s="173"/>
      <c r="N1038" s="174"/>
      <c r="O1038" s="174"/>
      <c r="P1038" s="174"/>
      <c r="Q1038" s="174"/>
      <c r="R1038" s="174"/>
      <c r="S1038" s="174"/>
      <c r="T1038" s="175"/>
      <c r="AT1038" s="170" t="s">
        <v>178</v>
      </c>
      <c r="AU1038" s="170" t="s">
        <v>176</v>
      </c>
      <c r="AV1038" s="14" t="s">
        <v>86</v>
      </c>
      <c r="AW1038" s="14" t="s">
        <v>33</v>
      </c>
      <c r="AX1038" s="14" t="s">
        <v>78</v>
      </c>
      <c r="AY1038" s="170" t="s">
        <v>169</v>
      </c>
    </row>
    <row r="1039" spans="1:65" s="13" customFormat="1">
      <c r="B1039" s="160"/>
      <c r="D1039" s="161" t="s">
        <v>178</v>
      </c>
      <c r="E1039" s="162" t="s">
        <v>1</v>
      </c>
      <c r="F1039" s="163" t="s">
        <v>1130</v>
      </c>
      <c r="H1039" s="164">
        <v>0.9</v>
      </c>
      <c r="I1039" s="165"/>
      <c r="L1039" s="160"/>
      <c r="M1039" s="166"/>
      <c r="N1039" s="167"/>
      <c r="O1039" s="167"/>
      <c r="P1039" s="167"/>
      <c r="Q1039" s="167"/>
      <c r="R1039" s="167"/>
      <c r="S1039" s="167"/>
      <c r="T1039" s="168"/>
      <c r="AT1039" s="162" t="s">
        <v>178</v>
      </c>
      <c r="AU1039" s="162" t="s">
        <v>176</v>
      </c>
      <c r="AV1039" s="13" t="s">
        <v>176</v>
      </c>
      <c r="AW1039" s="13" t="s">
        <v>33</v>
      </c>
      <c r="AX1039" s="13" t="s">
        <v>78</v>
      </c>
      <c r="AY1039" s="162" t="s">
        <v>169</v>
      </c>
    </row>
    <row r="1040" spans="1:65" s="13" customFormat="1">
      <c r="B1040" s="160"/>
      <c r="D1040" s="161" t="s">
        <v>178</v>
      </c>
      <c r="E1040" s="162" t="s">
        <v>1</v>
      </c>
      <c r="F1040" s="163" t="s">
        <v>1131</v>
      </c>
      <c r="H1040" s="164">
        <v>0.72</v>
      </c>
      <c r="I1040" s="165"/>
      <c r="L1040" s="160"/>
      <c r="M1040" s="166"/>
      <c r="N1040" s="167"/>
      <c r="O1040" s="167"/>
      <c r="P1040" s="167"/>
      <c r="Q1040" s="167"/>
      <c r="R1040" s="167"/>
      <c r="S1040" s="167"/>
      <c r="T1040" s="168"/>
      <c r="AT1040" s="162" t="s">
        <v>178</v>
      </c>
      <c r="AU1040" s="162" t="s">
        <v>176</v>
      </c>
      <c r="AV1040" s="13" t="s">
        <v>176</v>
      </c>
      <c r="AW1040" s="13" t="s">
        <v>33</v>
      </c>
      <c r="AX1040" s="13" t="s">
        <v>78</v>
      </c>
      <c r="AY1040" s="162" t="s">
        <v>169</v>
      </c>
    </row>
    <row r="1041" spans="2:51" s="14" customFormat="1">
      <c r="B1041" s="169"/>
      <c r="D1041" s="161" t="s">
        <v>178</v>
      </c>
      <c r="E1041" s="170" t="s">
        <v>1</v>
      </c>
      <c r="F1041" s="171" t="s">
        <v>263</v>
      </c>
      <c r="H1041" s="170" t="s">
        <v>1</v>
      </c>
      <c r="I1041" s="172"/>
      <c r="L1041" s="169"/>
      <c r="M1041" s="173"/>
      <c r="N1041" s="174"/>
      <c r="O1041" s="174"/>
      <c r="P1041" s="174"/>
      <c r="Q1041" s="174"/>
      <c r="R1041" s="174"/>
      <c r="S1041" s="174"/>
      <c r="T1041" s="175"/>
      <c r="AT1041" s="170" t="s">
        <v>178</v>
      </c>
      <c r="AU1041" s="170" t="s">
        <v>176</v>
      </c>
      <c r="AV1041" s="14" t="s">
        <v>86</v>
      </c>
      <c r="AW1041" s="14" t="s">
        <v>33</v>
      </c>
      <c r="AX1041" s="14" t="s">
        <v>78</v>
      </c>
      <c r="AY1041" s="170" t="s">
        <v>169</v>
      </c>
    </row>
    <row r="1042" spans="2:51" s="13" customFormat="1">
      <c r="B1042" s="160"/>
      <c r="D1042" s="161" t="s">
        <v>178</v>
      </c>
      <c r="E1042" s="162" t="s">
        <v>1</v>
      </c>
      <c r="F1042" s="163" t="s">
        <v>1132</v>
      </c>
      <c r="H1042" s="164">
        <v>0.52200000000000002</v>
      </c>
      <c r="I1042" s="165"/>
      <c r="L1042" s="160"/>
      <c r="M1042" s="166"/>
      <c r="N1042" s="167"/>
      <c r="O1042" s="167"/>
      <c r="P1042" s="167"/>
      <c r="Q1042" s="167"/>
      <c r="R1042" s="167"/>
      <c r="S1042" s="167"/>
      <c r="T1042" s="168"/>
      <c r="AT1042" s="162" t="s">
        <v>178</v>
      </c>
      <c r="AU1042" s="162" t="s">
        <v>176</v>
      </c>
      <c r="AV1042" s="13" t="s">
        <v>176</v>
      </c>
      <c r="AW1042" s="13" t="s">
        <v>33</v>
      </c>
      <c r="AX1042" s="13" t="s">
        <v>78</v>
      </c>
      <c r="AY1042" s="162" t="s">
        <v>169</v>
      </c>
    </row>
    <row r="1043" spans="2:51" s="13" customFormat="1">
      <c r="B1043" s="160"/>
      <c r="D1043" s="161" t="s">
        <v>178</v>
      </c>
      <c r="E1043" s="162" t="s">
        <v>1</v>
      </c>
      <c r="F1043" s="163" t="s">
        <v>1133</v>
      </c>
      <c r="H1043" s="164">
        <v>1.341</v>
      </c>
      <c r="I1043" s="165"/>
      <c r="L1043" s="160"/>
      <c r="M1043" s="166"/>
      <c r="N1043" s="167"/>
      <c r="O1043" s="167"/>
      <c r="P1043" s="167"/>
      <c r="Q1043" s="167"/>
      <c r="R1043" s="167"/>
      <c r="S1043" s="167"/>
      <c r="T1043" s="168"/>
      <c r="AT1043" s="162" t="s">
        <v>178</v>
      </c>
      <c r="AU1043" s="162" t="s">
        <v>176</v>
      </c>
      <c r="AV1043" s="13" t="s">
        <v>176</v>
      </c>
      <c r="AW1043" s="13" t="s">
        <v>33</v>
      </c>
      <c r="AX1043" s="13" t="s">
        <v>78</v>
      </c>
      <c r="AY1043" s="162" t="s">
        <v>169</v>
      </c>
    </row>
    <row r="1044" spans="2:51" s="13" customFormat="1">
      <c r="B1044" s="160"/>
      <c r="D1044" s="161" t="s">
        <v>178</v>
      </c>
      <c r="E1044" s="162" t="s">
        <v>1</v>
      </c>
      <c r="F1044" s="163" t="s">
        <v>1134</v>
      </c>
      <c r="H1044" s="164">
        <v>0.74399999999999999</v>
      </c>
      <c r="I1044" s="165"/>
      <c r="L1044" s="160"/>
      <c r="M1044" s="166"/>
      <c r="N1044" s="167"/>
      <c r="O1044" s="167"/>
      <c r="P1044" s="167"/>
      <c r="Q1044" s="167"/>
      <c r="R1044" s="167"/>
      <c r="S1044" s="167"/>
      <c r="T1044" s="168"/>
      <c r="AT1044" s="162" t="s">
        <v>178</v>
      </c>
      <c r="AU1044" s="162" t="s">
        <v>176</v>
      </c>
      <c r="AV1044" s="13" t="s">
        <v>176</v>
      </c>
      <c r="AW1044" s="13" t="s">
        <v>33</v>
      </c>
      <c r="AX1044" s="13" t="s">
        <v>78</v>
      </c>
      <c r="AY1044" s="162" t="s">
        <v>169</v>
      </c>
    </row>
    <row r="1045" spans="2:51" s="13" customFormat="1">
      <c r="B1045" s="160"/>
      <c r="D1045" s="161" t="s">
        <v>178</v>
      </c>
      <c r="E1045" s="162" t="s">
        <v>1</v>
      </c>
      <c r="F1045" s="163" t="s">
        <v>1135</v>
      </c>
      <c r="H1045" s="164">
        <v>0.318</v>
      </c>
      <c r="I1045" s="165"/>
      <c r="L1045" s="160"/>
      <c r="M1045" s="166"/>
      <c r="N1045" s="167"/>
      <c r="O1045" s="167"/>
      <c r="P1045" s="167"/>
      <c r="Q1045" s="167"/>
      <c r="R1045" s="167"/>
      <c r="S1045" s="167"/>
      <c r="T1045" s="168"/>
      <c r="AT1045" s="162" t="s">
        <v>178</v>
      </c>
      <c r="AU1045" s="162" t="s">
        <v>176</v>
      </c>
      <c r="AV1045" s="13" t="s">
        <v>176</v>
      </c>
      <c r="AW1045" s="13" t="s">
        <v>33</v>
      </c>
      <c r="AX1045" s="13" t="s">
        <v>78</v>
      </c>
      <c r="AY1045" s="162" t="s">
        <v>169</v>
      </c>
    </row>
    <row r="1046" spans="2:51" s="14" customFormat="1">
      <c r="B1046" s="169"/>
      <c r="D1046" s="161" t="s">
        <v>178</v>
      </c>
      <c r="E1046" s="170" t="s">
        <v>1</v>
      </c>
      <c r="F1046" s="171" t="s">
        <v>1077</v>
      </c>
      <c r="H1046" s="170" t="s">
        <v>1</v>
      </c>
      <c r="I1046" s="172"/>
      <c r="L1046" s="169"/>
      <c r="M1046" s="173"/>
      <c r="N1046" s="174"/>
      <c r="O1046" s="174"/>
      <c r="P1046" s="174"/>
      <c r="Q1046" s="174"/>
      <c r="R1046" s="174"/>
      <c r="S1046" s="174"/>
      <c r="T1046" s="175"/>
      <c r="AT1046" s="170" t="s">
        <v>178</v>
      </c>
      <c r="AU1046" s="170" t="s">
        <v>176</v>
      </c>
      <c r="AV1046" s="14" t="s">
        <v>86</v>
      </c>
      <c r="AW1046" s="14" t="s">
        <v>33</v>
      </c>
      <c r="AX1046" s="14" t="s">
        <v>78</v>
      </c>
      <c r="AY1046" s="170" t="s">
        <v>169</v>
      </c>
    </row>
    <row r="1047" spans="2:51" s="13" customFormat="1">
      <c r="B1047" s="160"/>
      <c r="D1047" s="161" t="s">
        <v>178</v>
      </c>
      <c r="E1047" s="162" t="s">
        <v>1</v>
      </c>
      <c r="F1047" s="163" t="s">
        <v>1136</v>
      </c>
      <c r="H1047" s="164">
        <v>1.59</v>
      </c>
      <c r="I1047" s="165"/>
      <c r="L1047" s="160"/>
      <c r="M1047" s="166"/>
      <c r="N1047" s="167"/>
      <c r="O1047" s="167"/>
      <c r="P1047" s="167"/>
      <c r="Q1047" s="167"/>
      <c r="R1047" s="167"/>
      <c r="S1047" s="167"/>
      <c r="T1047" s="168"/>
      <c r="AT1047" s="162" t="s">
        <v>178</v>
      </c>
      <c r="AU1047" s="162" t="s">
        <v>176</v>
      </c>
      <c r="AV1047" s="13" t="s">
        <v>176</v>
      </c>
      <c r="AW1047" s="13" t="s">
        <v>33</v>
      </c>
      <c r="AX1047" s="13" t="s">
        <v>78</v>
      </c>
      <c r="AY1047" s="162" t="s">
        <v>169</v>
      </c>
    </row>
    <row r="1048" spans="2:51" s="13" customFormat="1">
      <c r="B1048" s="160"/>
      <c r="D1048" s="161" t="s">
        <v>178</v>
      </c>
      <c r="E1048" s="162" t="s">
        <v>1</v>
      </c>
      <c r="F1048" s="163" t="s">
        <v>1137</v>
      </c>
      <c r="H1048" s="164">
        <v>0.67800000000000005</v>
      </c>
      <c r="I1048" s="165"/>
      <c r="L1048" s="160"/>
      <c r="M1048" s="166"/>
      <c r="N1048" s="167"/>
      <c r="O1048" s="167"/>
      <c r="P1048" s="167"/>
      <c r="Q1048" s="167"/>
      <c r="R1048" s="167"/>
      <c r="S1048" s="167"/>
      <c r="T1048" s="168"/>
      <c r="AT1048" s="162" t="s">
        <v>178</v>
      </c>
      <c r="AU1048" s="162" t="s">
        <v>176</v>
      </c>
      <c r="AV1048" s="13" t="s">
        <v>176</v>
      </c>
      <c r="AW1048" s="13" t="s">
        <v>33</v>
      </c>
      <c r="AX1048" s="13" t="s">
        <v>78</v>
      </c>
      <c r="AY1048" s="162" t="s">
        <v>169</v>
      </c>
    </row>
    <row r="1049" spans="2:51" s="13" customFormat="1">
      <c r="B1049" s="160"/>
      <c r="D1049" s="161" t="s">
        <v>178</v>
      </c>
      <c r="E1049" s="162" t="s">
        <v>1</v>
      </c>
      <c r="F1049" s="163" t="s">
        <v>1138</v>
      </c>
      <c r="H1049" s="164">
        <v>0.97499999999999998</v>
      </c>
      <c r="I1049" s="165"/>
      <c r="L1049" s="160"/>
      <c r="M1049" s="166"/>
      <c r="N1049" s="167"/>
      <c r="O1049" s="167"/>
      <c r="P1049" s="167"/>
      <c r="Q1049" s="167"/>
      <c r="R1049" s="167"/>
      <c r="S1049" s="167"/>
      <c r="T1049" s="168"/>
      <c r="AT1049" s="162" t="s">
        <v>178</v>
      </c>
      <c r="AU1049" s="162" t="s">
        <v>176</v>
      </c>
      <c r="AV1049" s="13" t="s">
        <v>176</v>
      </c>
      <c r="AW1049" s="13" t="s">
        <v>33</v>
      </c>
      <c r="AX1049" s="13" t="s">
        <v>78</v>
      </c>
      <c r="AY1049" s="162" t="s">
        <v>169</v>
      </c>
    </row>
    <row r="1050" spans="2:51" s="13" customFormat="1">
      <c r="B1050" s="160"/>
      <c r="D1050" s="161" t="s">
        <v>178</v>
      </c>
      <c r="E1050" s="162" t="s">
        <v>1</v>
      </c>
      <c r="F1050" s="163" t="s">
        <v>1139</v>
      </c>
      <c r="H1050" s="164">
        <v>0.90600000000000003</v>
      </c>
      <c r="I1050" s="165"/>
      <c r="L1050" s="160"/>
      <c r="M1050" s="166"/>
      <c r="N1050" s="167"/>
      <c r="O1050" s="167"/>
      <c r="P1050" s="167"/>
      <c r="Q1050" s="167"/>
      <c r="R1050" s="167"/>
      <c r="S1050" s="167"/>
      <c r="T1050" s="168"/>
      <c r="AT1050" s="162" t="s">
        <v>178</v>
      </c>
      <c r="AU1050" s="162" t="s">
        <v>176</v>
      </c>
      <c r="AV1050" s="13" t="s">
        <v>176</v>
      </c>
      <c r="AW1050" s="13" t="s">
        <v>33</v>
      </c>
      <c r="AX1050" s="13" t="s">
        <v>78</v>
      </c>
      <c r="AY1050" s="162" t="s">
        <v>169</v>
      </c>
    </row>
    <row r="1051" spans="2:51" s="13" customFormat="1">
      <c r="B1051" s="160"/>
      <c r="D1051" s="161" t="s">
        <v>178</v>
      </c>
      <c r="E1051" s="162" t="s">
        <v>1</v>
      </c>
      <c r="F1051" s="163" t="s">
        <v>1140</v>
      </c>
      <c r="H1051" s="164">
        <v>2.7</v>
      </c>
      <c r="I1051" s="165"/>
      <c r="L1051" s="160"/>
      <c r="M1051" s="166"/>
      <c r="N1051" s="167"/>
      <c r="O1051" s="167"/>
      <c r="P1051" s="167"/>
      <c r="Q1051" s="167"/>
      <c r="R1051" s="167"/>
      <c r="S1051" s="167"/>
      <c r="T1051" s="168"/>
      <c r="AT1051" s="162" t="s">
        <v>178</v>
      </c>
      <c r="AU1051" s="162" t="s">
        <v>176</v>
      </c>
      <c r="AV1051" s="13" t="s">
        <v>176</v>
      </c>
      <c r="AW1051" s="13" t="s">
        <v>33</v>
      </c>
      <c r="AX1051" s="13" t="s">
        <v>78</v>
      </c>
      <c r="AY1051" s="162" t="s">
        <v>169</v>
      </c>
    </row>
    <row r="1052" spans="2:51" s="13" customFormat="1">
      <c r="B1052" s="160"/>
      <c r="D1052" s="161" t="s">
        <v>178</v>
      </c>
      <c r="E1052" s="162" t="s">
        <v>1</v>
      </c>
      <c r="F1052" s="163" t="s">
        <v>1141</v>
      </c>
      <c r="H1052" s="164">
        <v>1.302</v>
      </c>
      <c r="I1052" s="165"/>
      <c r="L1052" s="160"/>
      <c r="M1052" s="166"/>
      <c r="N1052" s="167"/>
      <c r="O1052" s="167"/>
      <c r="P1052" s="167"/>
      <c r="Q1052" s="167"/>
      <c r="R1052" s="167"/>
      <c r="S1052" s="167"/>
      <c r="T1052" s="168"/>
      <c r="AT1052" s="162" t="s">
        <v>178</v>
      </c>
      <c r="AU1052" s="162" t="s">
        <v>176</v>
      </c>
      <c r="AV1052" s="13" t="s">
        <v>176</v>
      </c>
      <c r="AW1052" s="13" t="s">
        <v>33</v>
      </c>
      <c r="AX1052" s="13" t="s">
        <v>78</v>
      </c>
      <c r="AY1052" s="162" t="s">
        <v>169</v>
      </c>
    </row>
    <row r="1053" spans="2:51" s="13" customFormat="1">
      <c r="B1053" s="160"/>
      <c r="D1053" s="161" t="s">
        <v>178</v>
      </c>
      <c r="E1053" s="162" t="s">
        <v>1</v>
      </c>
      <c r="F1053" s="163" t="s">
        <v>1142</v>
      </c>
      <c r="H1053" s="164">
        <v>0.95399999999999996</v>
      </c>
      <c r="I1053" s="165"/>
      <c r="L1053" s="160"/>
      <c r="M1053" s="166"/>
      <c r="N1053" s="167"/>
      <c r="O1053" s="167"/>
      <c r="P1053" s="167"/>
      <c r="Q1053" s="167"/>
      <c r="R1053" s="167"/>
      <c r="S1053" s="167"/>
      <c r="T1053" s="168"/>
      <c r="AT1053" s="162" t="s">
        <v>178</v>
      </c>
      <c r="AU1053" s="162" t="s">
        <v>176</v>
      </c>
      <c r="AV1053" s="13" t="s">
        <v>176</v>
      </c>
      <c r="AW1053" s="13" t="s">
        <v>33</v>
      </c>
      <c r="AX1053" s="13" t="s">
        <v>78</v>
      </c>
      <c r="AY1053" s="162" t="s">
        <v>169</v>
      </c>
    </row>
    <row r="1054" spans="2:51" s="13" customFormat="1">
      <c r="B1054" s="160"/>
      <c r="D1054" s="161" t="s">
        <v>178</v>
      </c>
      <c r="E1054" s="162" t="s">
        <v>1</v>
      </c>
      <c r="F1054" s="163" t="s">
        <v>1143</v>
      </c>
      <c r="H1054" s="164">
        <v>1.5840000000000001</v>
      </c>
      <c r="I1054" s="165"/>
      <c r="L1054" s="160"/>
      <c r="M1054" s="166"/>
      <c r="N1054" s="167"/>
      <c r="O1054" s="167"/>
      <c r="P1054" s="167"/>
      <c r="Q1054" s="167"/>
      <c r="R1054" s="167"/>
      <c r="S1054" s="167"/>
      <c r="T1054" s="168"/>
      <c r="AT1054" s="162" t="s">
        <v>178</v>
      </c>
      <c r="AU1054" s="162" t="s">
        <v>176</v>
      </c>
      <c r="AV1054" s="13" t="s">
        <v>176</v>
      </c>
      <c r="AW1054" s="13" t="s">
        <v>33</v>
      </c>
      <c r="AX1054" s="13" t="s">
        <v>78</v>
      </c>
      <c r="AY1054" s="162" t="s">
        <v>169</v>
      </c>
    </row>
    <row r="1055" spans="2:51" s="13" customFormat="1">
      <c r="B1055" s="160"/>
      <c r="D1055" s="161" t="s">
        <v>178</v>
      </c>
      <c r="E1055" s="162" t="s">
        <v>1</v>
      </c>
      <c r="F1055" s="163" t="s">
        <v>1132</v>
      </c>
      <c r="H1055" s="164">
        <v>0.52200000000000002</v>
      </c>
      <c r="I1055" s="165"/>
      <c r="L1055" s="160"/>
      <c r="M1055" s="166"/>
      <c r="N1055" s="167"/>
      <c r="O1055" s="167"/>
      <c r="P1055" s="167"/>
      <c r="Q1055" s="167"/>
      <c r="R1055" s="167"/>
      <c r="S1055" s="167"/>
      <c r="T1055" s="168"/>
      <c r="AT1055" s="162" t="s">
        <v>178</v>
      </c>
      <c r="AU1055" s="162" t="s">
        <v>176</v>
      </c>
      <c r="AV1055" s="13" t="s">
        <v>176</v>
      </c>
      <c r="AW1055" s="13" t="s">
        <v>33</v>
      </c>
      <c r="AX1055" s="13" t="s">
        <v>78</v>
      </c>
      <c r="AY1055" s="162" t="s">
        <v>169</v>
      </c>
    </row>
    <row r="1056" spans="2:51" s="13" customFormat="1">
      <c r="B1056" s="160"/>
      <c r="D1056" s="161" t="s">
        <v>178</v>
      </c>
      <c r="E1056" s="162" t="s">
        <v>1</v>
      </c>
      <c r="F1056" s="163" t="s">
        <v>1144</v>
      </c>
      <c r="H1056" s="164">
        <v>0.96</v>
      </c>
      <c r="I1056" s="165"/>
      <c r="L1056" s="160"/>
      <c r="M1056" s="166"/>
      <c r="N1056" s="167"/>
      <c r="O1056" s="167"/>
      <c r="P1056" s="167"/>
      <c r="Q1056" s="167"/>
      <c r="R1056" s="167"/>
      <c r="S1056" s="167"/>
      <c r="T1056" s="168"/>
      <c r="AT1056" s="162" t="s">
        <v>178</v>
      </c>
      <c r="AU1056" s="162" t="s">
        <v>176</v>
      </c>
      <c r="AV1056" s="13" t="s">
        <v>176</v>
      </c>
      <c r="AW1056" s="13" t="s">
        <v>33</v>
      </c>
      <c r="AX1056" s="13" t="s">
        <v>78</v>
      </c>
      <c r="AY1056" s="162" t="s">
        <v>169</v>
      </c>
    </row>
    <row r="1057" spans="1:65" s="13" customFormat="1">
      <c r="B1057" s="160"/>
      <c r="D1057" s="161" t="s">
        <v>178</v>
      </c>
      <c r="E1057" s="162" t="s">
        <v>1</v>
      </c>
      <c r="F1057" s="163" t="s">
        <v>1145</v>
      </c>
      <c r="H1057" s="164">
        <v>0.97799999999999998</v>
      </c>
      <c r="I1057" s="165"/>
      <c r="L1057" s="160"/>
      <c r="M1057" s="166"/>
      <c r="N1057" s="167"/>
      <c r="O1057" s="167"/>
      <c r="P1057" s="167"/>
      <c r="Q1057" s="167"/>
      <c r="R1057" s="167"/>
      <c r="S1057" s="167"/>
      <c r="T1057" s="168"/>
      <c r="AT1057" s="162" t="s">
        <v>178</v>
      </c>
      <c r="AU1057" s="162" t="s">
        <v>176</v>
      </c>
      <c r="AV1057" s="13" t="s">
        <v>176</v>
      </c>
      <c r="AW1057" s="13" t="s">
        <v>33</v>
      </c>
      <c r="AX1057" s="13" t="s">
        <v>78</v>
      </c>
      <c r="AY1057" s="162" t="s">
        <v>169</v>
      </c>
    </row>
    <row r="1058" spans="1:65" s="15" customFormat="1">
      <c r="B1058" s="176"/>
      <c r="D1058" s="161" t="s">
        <v>178</v>
      </c>
      <c r="E1058" s="177" t="s">
        <v>1</v>
      </c>
      <c r="F1058" s="178" t="s">
        <v>186</v>
      </c>
      <c r="H1058" s="179">
        <v>17.693999999999999</v>
      </c>
      <c r="I1058" s="180"/>
      <c r="L1058" s="176"/>
      <c r="M1058" s="181"/>
      <c r="N1058" s="182"/>
      <c r="O1058" s="182"/>
      <c r="P1058" s="182"/>
      <c r="Q1058" s="182"/>
      <c r="R1058" s="182"/>
      <c r="S1058" s="182"/>
      <c r="T1058" s="183"/>
      <c r="AT1058" s="177" t="s">
        <v>178</v>
      </c>
      <c r="AU1058" s="177" t="s">
        <v>176</v>
      </c>
      <c r="AV1058" s="15" t="s">
        <v>175</v>
      </c>
      <c r="AW1058" s="15" t="s">
        <v>33</v>
      </c>
      <c r="AX1058" s="15" t="s">
        <v>86</v>
      </c>
      <c r="AY1058" s="177" t="s">
        <v>169</v>
      </c>
    </row>
    <row r="1059" spans="1:65" s="2" customFormat="1" ht="24.15" customHeight="1">
      <c r="A1059" s="33"/>
      <c r="B1059" s="145"/>
      <c r="C1059" s="146" t="s">
        <v>1146</v>
      </c>
      <c r="D1059" s="146" t="s">
        <v>171</v>
      </c>
      <c r="E1059" s="147" t="s">
        <v>1147</v>
      </c>
      <c r="F1059" s="148" t="s">
        <v>1148</v>
      </c>
      <c r="G1059" s="149" t="s">
        <v>353</v>
      </c>
      <c r="H1059" s="150">
        <v>443.85</v>
      </c>
      <c r="I1059" s="151"/>
      <c r="J1059" s="150">
        <f>ROUND(I1059*H1059,3)</f>
        <v>0</v>
      </c>
      <c r="K1059" s="152"/>
      <c r="L1059" s="34"/>
      <c r="M1059" s="153" t="s">
        <v>1</v>
      </c>
      <c r="N1059" s="154" t="s">
        <v>44</v>
      </c>
      <c r="O1059" s="59"/>
      <c r="P1059" s="155">
        <f>O1059*H1059</f>
        <v>0</v>
      </c>
      <c r="Q1059" s="155">
        <v>7.3999999999999999E-4</v>
      </c>
      <c r="R1059" s="155">
        <f>Q1059*H1059</f>
        <v>0.32844899999999999</v>
      </c>
      <c r="S1059" s="155">
        <v>0</v>
      </c>
      <c r="T1059" s="156">
        <f>S1059*H1059</f>
        <v>0</v>
      </c>
      <c r="U1059" s="33"/>
      <c r="V1059" s="33"/>
      <c r="W1059" s="33"/>
      <c r="X1059" s="33"/>
      <c r="Y1059" s="33"/>
      <c r="Z1059" s="33"/>
      <c r="AA1059" s="33"/>
      <c r="AB1059" s="33"/>
      <c r="AC1059" s="33"/>
      <c r="AD1059" s="33"/>
      <c r="AE1059" s="33"/>
      <c r="AR1059" s="157" t="s">
        <v>175</v>
      </c>
      <c r="AT1059" s="157" t="s">
        <v>171</v>
      </c>
      <c r="AU1059" s="157" t="s">
        <v>176</v>
      </c>
      <c r="AY1059" s="18" t="s">
        <v>169</v>
      </c>
      <c r="BE1059" s="158">
        <f>IF(N1059="základná",J1059,0)</f>
        <v>0</v>
      </c>
      <c r="BF1059" s="158">
        <f>IF(N1059="znížená",J1059,0)</f>
        <v>0</v>
      </c>
      <c r="BG1059" s="158">
        <f>IF(N1059="zákl. prenesená",J1059,0)</f>
        <v>0</v>
      </c>
      <c r="BH1059" s="158">
        <f>IF(N1059="zníž. prenesená",J1059,0)</f>
        <v>0</v>
      </c>
      <c r="BI1059" s="158">
        <f>IF(N1059="nulová",J1059,0)</f>
        <v>0</v>
      </c>
      <c r="BJ1059" s="18" t="s">
        <v>176</v>
      </c>
      <c r="BK1059" s="159">
        <f>ROUND(I1059*H1059,3)</f>
        <v>0</v>
      </c>
      <c r="BL1059" s="18" t="s">
        <v>175</v>
      </c>
      <c r="BM1059" s="157" t="s">
        <v>1149</v>
      </c>
    </row>
    <row r="1060" spans="1:65" s="14" customFormat="1">
      <c r="B1060" s="169"/>
      <c r="D1060" s="161" t="s">
        <v>178</v>
      </c>
      <c r="E1060" s="170" t="s">
        <v>1</v>
      </c>
      <c r="F1060" s="171" t="s">
        <v>1150</v>
      </c>
      <c r="H1060" s="170" t="s">
        <v>1</v>
      </c>
      <c r="I1060" s="172"/>
      <c r="L1060" s="169"/>
      <c r="M1060" s="173"/>
      <c r="N1060" s="174"/>
      <c r="O1060" s="174"/>
      <c r="P1060" s="174"/>
      <c r="Q1060" s="174"/>
      <c r="R1060" s="174"/>
      <c r="S1060" s="174"/>
      <c r="T1060" s="175"/>
      <c r="AT1060" s="170" t="s">
        <v>178</v>
      </c>
      <c r="AU1060" s="170" t="s">
        <v>176</v>
      </c>
      <c r="AV1060" s="14" t="s">
        <v>86</v>
      </c>
      <c r="AW1060" s="14" t="s">
        <v>33</v>
      </c>
      <c r="AX1060" s="14" t="s">
        <v>78</v>
      </c>
      <c r="AY1060" s="170" t="s">
        <v>169</v>
      </c>
    </row>
    <row r="1061" spans="1:65" s="13" customFormat="1">
      <c r="B1061" s="160"/>
      <c r="D1061" s="161" t="s">
        <v>178</v>
      </c>
      <c r="E1061" s="162" t="s">
        <v>1</v>
      </c>
      <c r="F1061" s="163" t="s">
        <v>1151</v>
      </c>
      <c r="H1061" s="164">
        <v>139.19999999999999</v>
      </c>
      <c r="I1061" s="165"/>
      <c r="L1061" s="160"/>
      <c r="M1061" s="166"/>
      <c r="N1061" s="167"/>
      <c r="O1061" s="167"/>
      <c r="P1061" s="167"/>
      <c r="Q1061" s="167"/>
      <c r="R1061" s="167"/>
      <c r="S1061" s="167"/>
      <c r="T1061" s="168"/>
      <c r="AT1061" s="162" t="s">
        <v>178</v>
      </c>
      <c r="AU1061" s="162" t="s">
        <v>176</v>
      </c>
      <c r="AV1061" s="13" t="s">
        <v>176</v>
      </c>
      <c r="AW1061" s="13" t="s">
        <v>33</v>
      </c>
      <c r="AX1061" s="13" t="s">
        <v>78</v>
      </c>
      <c r="AY1061" s="162" t="s">
        <v>169</v>
      </c>
    </row>
    <row r="1062" spans="1:65" s="13" customFormat="1">
      <c r="B1062" s="160"/>
      <c r="D1062" s="161" t="s">
        <v>178</v>
      </c>
      <c r="E1062" s="162" t="s">
        <v>1</v>
      </c>
      <c r="F1062" s="163" t="s">
        <v>1151</v>
      </c>
      <c r="H1062" s="164">
        <v>139.19999999999999</v>
      </c>
      <c r="I1062" s="165"/>
      <c r="L1062" s="160"/>
      <c r="M1062" s="166"/>
      <c r="N1062" s="167"/>
      <c r="O1062" s="167"/>
      <c r="P1062" s="167"/>
      <c r="Q1062" s="167"/>
      <c r="R1062" s="167"/>
      <c r="S1062" s="167"/>
      <c r="T1062" s="168"/>
      <c r="AT1062" s="162" t="s">
        <v>178</v>
      </c>
      <c r="AU1062" s="162" t="s">
        <v>176</v>
      </c>
      <c r="AV1062" s="13" t="s">
        <v>176</v>
      </c>
      <c r="AW1062" s="13" t="s">
        <v>33</v>
      </c>
      <c r="AX1062" s="13" t="s">
        <v>78</v>
      </c>
      <c r="AY1062" s="162" t="s">
        <v>169</v>
      </c>
    </row>
    <row r="1063" spans="1:65" s="14" customFormat="1">
      <c r="B1063" s="169"/>
      <c r="D1063" s="161" t="s">
        <v>178</v>
      </c>
      <c r="E1063" s="170" t="s">
        <v>1</v>
      </c>
      <c r="F1063" s="171" t="s">
        <v>1152</v>
      </c>
      <c r="H1063" s="170" t="s">
        <v>1</v>
      </c>
      <c r="I1063" s="172"/>
      <c r="L1063" s="169"/>
      <c r="M1063" s="173"/>
      <c r="N1063" s="174"/>
      <c r="O1063" s="174"/>
      <c r="P1063" s="174"/>
      <c r="Q1063" s="174"/>
      <c r="R1063" s="174"/>
      <c r="S1063" s="174"/>
      <c r="T1063" s="175"/>
      <c r="AT1063" s="170" t="s">
        <v>178</v>
      </c>
      <c r="AU1063" s="170" t="s">
        <v>176</v>
      </c>
      <c r="AV1063" s="14" t="s">
        <v>86</v>
      </c>
      <c r="AW1063" s="14" t="s">
        <v>33</v>
      </c>
      <c r="AX1063" s="14" t="s">
        <v>78</v>
      </c>
      <c r="AY1063" s="170" t="s">
        <v>169</v>
      </c>
    </row>
    <row r="1064" spans="1:65" s="13" customFormat="1">
      <c r="B1064" s="160"/>
      <c r="D1064" s="161" t="s">
        <v>178</v>
      </c>
      <c r="E1064" s="162" t="s">
        <v>1</v>
      </c>
      <c r="F1064" s="163" t="s">
        <v>1151</v>
      </c>
      <c r="H1064" s="164">
        <v>139.19999999999999</v>
      </c>
      <c r="I1064" s="165"/>
      <c r="L1064" s="160"/>
      <c r="M1064" s="166"/>
      <c r="N1064" s="167"/>
      <c r="O1064" s="167"/>
      <c r="P1064" s="167"/>
      <c r="Q1064" s="167"/>
      <c r="R1064" s="167"/>
      <c r="S1064" s="167"/>
      <c r="T1064" s="168"/>
      <c r="AT1064" s="162" t="s">
        <v>178</v>
      </c>
      <c r="AU1064" s="162" t="s">
        <v>176</v>
      </c>
      <c r="AV1064" s="13" t="s">
        <v>176</v>
      </c>
      <c r="AW1064" s="13" t="s">
        <v>33</v>
      </c>
      <c r="AX1064" s="13" t="s">
        <v>78</v>
      </c>
      <c r="AY1064" s="162" t="s">
        <v>169</v>
      </c>
    </row>
    <row r="1065" spans="1:65" s="13" customFormat="1">
      <c r="B1065" s="160"/>
      <c r="D1065" s="161" t="s">
        <v>178</v>
      </c>
      <c r="E1065" s="162" t="s">
        <v>1</v>
      </c>
      <c r="F1065" s="163" t="s">
        <v>1153</v>
      </c>
      <c r="H1065" s="164">
        <v>26.25</v>
      </c>
      <c r="I1065" s="165"/>
      <c r="L1065" s="160"/>
      <c r="M1065" s="166"/>
      <c r="N1065" s="167"/>
      <c r="O1065" s="167"/>
      <c r="P1065" s="167"/>
      <c r="Q1065" s="167"/>
      <c r="R1065" s="167"/>
      <c r="S1065" s="167"/>
      <c r="T1065" s="168"/>
      <c r="AT1065" s="162" t="s">
        <v>178</v>
      </c>
      <c r="AU1065" s="162" t="s">
        <v>176</v>
      </c>
      <c r="AV1065" s="13" t="s">
        <v>176</v>
      </c>
      <c r="AW1065" s="13" t="s">
        <v>33</v>
      </c>
      <c r="AX1065" s="13" t="s">
        <v>78</v>
      </c>
      <c r="AY1065" s="162" t="s">
        <v>169</v>
      </c>
    </row>
    <row r="1066" spans="1:65" s="15" customFormat="1">
      <c r="B1066" s="176"/>
      <c r="D1066" s="161" t="s">
        <v>178</v>
      </c>
      <c r="E1066" s="177" t="s">
        <v>1</v>
      </c>
      <c r="F1066" s="178" t="s">
        <v>186</v>
      </c>
      <c r="H1066" s="179">
        <v>443.84999999999997</v>
      </c>
      <c r="I1066" s="180"/>
      <c r="L1066" s="176"/>
      <c r="M1066" s="181"/>
      <c r="N1066" s="182"/>
      <c r="O1066" s="182"/>
      <c r="P1066" s="182"/>
      <c r="Q1066" s="182"/>
      <c r="R1066" s="182"/>
      <c r="S1066" s="182"/>
      <c r="T1066" s="183"/>
      <c r="AT1066" s="177" t="s">
        <v>178</v>
      </c>
      <c r="AU1066" s="177" t="s">
        <v>176</v>
      </c>
      <c r="AV1066" s="15" t="s">
        <v>175</v>
      </c>
      <c r="AW1066" s="15" t="s">
        <v>33</v>
      </c>
      <c r="AX1066" s="15" t="s">
        <v>86</v>
      </c>
      <c r="AY1066" s="177" t="s">
        <v>169</v>
      </c>
    </row>
    <row r="1067" spans="1:65" s="2" customFormat="1" ht="24.15" customHeight="1">
      <c r="A1067" s="33"/>
      <c r="B1067" s="145"/>
      <c r="C1067" s="146" t="s">
        <v>1154</v>
      </c>
      <c r="D1067" s="146" t="s">
        <v>171</v>
      </c>
      <c r="E1067" s="147" t="s">
        <v>1155</v>
      </c>
      <c r="F1067" s="148" t="s">
        <v>1156</v>
      </c>
      <c r="G1067" s="149" t="s">
        <v>181</v>
      </c>
      <c r="H1067" s="150">
        <v>22.789000000000001</v>
      </c>
      <c r="I1067" s="151"/>
      <c r="J1067" s="150">
        <f>ROUND(I1067*H1067,3)</f>
        <v>0</v>
      </c>
      <c r="K1067" s="152"/>
      <c r="L1067" s="34"/>
      <c r="M1067" s="153" t="s">
        <v>1</v>
      </c>
      <c r="N1067" s="154" t="s">
        <v>44</v>
      </c>
      <c r="O1067" s="59"/>
      <c r="P1067" s="155">
        <f>O1067*H1067</f>
        <v>0</v>
      </c>
      <c r="Q1067" s="155">
        <v>2.2404799999999998</v>
      </c>
      <c r="R1067" s="155">
        <f>Q1067*H1067</f>
        <v>51.058298719999996</v>
      </c>
      <c r="S1067" s="155">
        <v>0</v>
      </c>
      <c r="T1067" s="156">
        <f>S1067*H1067</f>
        <v>0</v>
      </c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R1067" s="157" t="s">
        <v>175</v>
      </c>
      <c r="AT1067" s="157" t="s">
        <v>171</v>
      </c>
      <c r="AU1067" s="157" t="s">
        <v>176</v>
      </c>
      <c r="AY1067" s="18" t="s">
        <v>169</v>
      </c>
      <c r="BE1067" s="158">
        <f>IF(N1067="základná",J1067,0)</f>
        <v>0</v>
      </c>
      <c r="BF1067" s="158">
        <f>IF(N1067="znížená",J1067,0)</f>
        <v>0</v>
      </c>
      <c r="BG1067" s="158">
        <f>IF(N1067="zákl. prenesená",J1067,0)</f>
        <v>0</v>
      </c>
      <c r="BH1067" s="158">
        <f>IF(N1067="zníž. prenesená",J1067,0)</f>
        <v>0</v>
      </c>
      <c r="BI1067" s="158">
        <f>IF(N1067="nulová",J1067,0)</f>
        <v>0</v>
      </c>
      <c r="BJ1067" s="18" t="s">
        <v>176</v>
      </c>
      <c r="BK1067" s="159">
        <f>ROUND(I1067*H1067,3)</f>
        <v>0</v>
      </c>
      <c r="BL1067" s="18" t="s">
        <v>175</v>
      </c>
      <c r="BM1067" s="157" t="s">
        <v>1157</v>
      </c>
    </row>
    <row r="1068" spans="1:65" s="13" customFormat="1">
      <c r="B1068" s="160"/>
      <c r="D1068" s="161" t="s">
        <v>178</v>
      </c>
      <c r="E1068" s="162" t="s">
        <v>1</v>
      </c>
      <c r="F1068" s="163" t="s">
        <v>1158</v>
      </c>
      <c r="H1068" s="164">
        <v>12.906000000000001</v>
      </c>
      <c r="I1068" s="165"/>
      <c r="L1068" s="160"/>
      <c r="M1068" s="166"/>
      <c r="N1068" s="167"/>
      <c r="O1068" s="167"/>
      <c r="P1068" s="167"/>
      <c r="Q1068" s="167"/>
      <c r="R1068" s="167"/>
      <c r="S1068" s="167"/>
      <c r="T1068" s="168"/>
      <c r="AT1068" s="162" t="s">
        <v>178</v>
      </c>
      <c r="AU1068" s="162" t="s">
        <v>176</v>
      </c>
      <c r="AV1068" s="13" t="s">
        <v>176</v>
      </c>
      <c r="AW1068" s="13" t="s">
        <v>33</v>
      </c>
      <c r="AX1068" s="13" t="s">
        <v>78</v>
      </c>
      <c r="AY1068" s="162" t="s">
        <v>169</v>
      </c>
    </row>
    <row r="1069" spans="1:65" s="13" customFormat="1">
      <c r="B1069" s="160"/>
      <c r="D1069" s="161" t="s">
        <v>178</v>
      </c>
      <c r="E1069" s="162" t="s">
        <v>1</v>
      </c>
      <c r="F1069" s="163" t="s">
        <v>1159</v>
      </c>
      <c r="H1069" s="164">
        <v>0.41199999999999998</v>
      </c>
      <c r="I1069" s="165"/>
      <c r="L1069" s="160"/>
      <c r="M1069" s="166"/>
      <c r="N1069" s="167"/>
      <c r="O1069" s="167"/>
      <c r="P1069" s="167"/>
      <c r="Q1069" s="167"/>
      <c r="R1069" s="167"/>
      <c r="S1069" s="167"/>
      <c r="T1069" s="168"/>
      <c r="AT1069" s="162" t="s">
        <v>178</v>
      </c>
      <c r="AU1069" s="162" t="s">
        <v>176</v>
      </c>
      <c r="AV1069" s="13" t="s">
        <v>176</v>
      </c>
      <c r="AW1069" s="13" t="s">
        <v>33</v>
      </c>
      <c r="AX1069" s="13" t="s">
        <v>78</v>
      </c>
      <c r="AY1069" s="162" t="s">
        <v>169</v>
      </c>
    </row>
    <row r="1070" spans="1:65" s="13" customFormat="1">
      <c r="B1070" s="160"/>
      <c r="D1070" s="161" t="s">
        <v>178</v>
      </c>
      <c r="E1070" s="162" t="s">
        <v>1</v>
      </c>
      <c r="F1070" s="163" t="s">
        <v>1160</v>
      </c>
      <c r="H1070" s="164">
        <v>1.1259999999999999</v>
      </c>
      <c r="I1070" s="165"/>
      <c r="L1070" s="160"/>
      <c r="M1070" s="166"/>
      <c r="N1070" s="167"/>
      <c r="O1070" s="167"/>
      <c r="P1070" s="167"/>
      <c r="Q1070" s="167"/>
      <c r="R1070" s="167"/>
      <c r="S1070" s="167"/>
      <c r="T1070" s="168"/>
      <c r="AT1070" s="162" t="s">
        <v>178</v>
      </c>
      <c r="AU1070" s="162" t="s">
        <v>176</v>
      </c>
      <c r="AV1070" s="13" t="s">
        <v>176</v>
      </c>
      <c r="AW1070" s="13" t="s">
        <v>33</v>
      </c>
      <c r="AX1070" s="13" t="s">
        <v>78</v>
      </c>
      <c r="AY1070" s="162" t="s">
        <v>169</v>
      </c>
    </row>
    <row r="1071" spans="1:65" s="13" customFormat="1">
      <c r="B1071" s="160"/>
      <c r="D1071" s="161" t="s">
        <v>178</v>
      </c>
      <c r="E1071" s="162" t="s">
        <v>1</v>
      </c>
      <c r="F1071" s="163" t="s">
        <v>1161</v>
      </c>
      <c r="H1071" s="164">
        <v>8.3450000000000006</v>
      </c>
      <c r="I1071" s="165"/>
      <c r="L1071" s="160"/>
      <c r="M1071" s="166"/>
      <c r="N1071" s="167"/>
      <c r="O1071" s="167"/>
      <c r="P1071" s="167"/>
      <c r="Q1071" s="167"/>
      <c r="R1071" s="167"/>
      <c r="S1071" s="167"/>
      <c r="T1071" s="168"/>
      <c r="AT1071" s="162" t="s">
        <v>178</v>
      </c>
      <c r="AU1071" s="162" t="s">
        <v>176</v>
      </c>
      <c r="AV1071" s="13" t="s">
        <v>176</v>
      </c>
      <c r="AW1071" s="13" t="s">
        <v>33</v>
      </c>
      <c r="AX1071" s="13" t="s">
        <v>78</v>
      </c>
      <c r="AY1071" s="162" t="s">
        <v>169</v>
      </c>
    </row>
    <row r="1072" spans="1:65" s="15" customFormat="1">
      <c r="B1072" s="176"/>
      <c r="D1072" s="161" t="s">
        <v>178</v>
      </c>
      <c r="E1072" s="177" t="s">
        <v>1</v>
      </c>
      <c r="F1072" s="178" t="s">
        <v>186</v>
      </c>
      <c r="H1072" s="179">
        <v>22.789000000000001</v>
      </c>
      <c r="I1072" s="180"/>
      <c r="L1072" s="176"/>
      <c r="M1072" s="181"/>
      <c r="N1072" s="182"/>
      <c r="O1072" s="182"/>
      <c r="P1072" s="182"/>
      <c r="Q1072" s="182"/>
      <c r="R1072" s="182"/>
      <c r="S1072" s="182"/>
      <c r="T1072" s="183"/>
      <c r="AT1072" s="177" t="s">
        <v>178</v>
      </c>
      <c r="AU1072" s="177" t="s">
        <v>176</v>
      </c>
      <c r="AV1072" s="15" t="s">
        <v>175</v>
      </c>
      <c r="AW1072" s="15" t="s">
        <v>33</v>
      </c>
      <c r="AX1072" s="15" t="s">
        <v>86</v>
      </c>
      <c r="AY1072" s="177" t="s">
        <v>169</v>
      </c>
    </row>
    <row r="1073" spans="1:65" s="2" customFormat="1" ht="24.15" customHeight="1">
      <c r="A1073" s="33"/>
      <c r="B1073" s="145"/>
      <c r="C1073" s="146" t="s">
        <v>1162</v>
      </c>
      <c r="D1073" s="146" t="s">
        <v>171</v>
      </c>
      <c r="E1073" s="147" t="s">
        <v>1163</v>
      </c>
      <c r="F1073" s="148" t="s">
        <v>1164</v>
      </c>
      <c r="G1073" s="149" t="s">
        <v>317</v>
      </c>
      <c r="H1073" s="150">
        <v>1.603</v>
      </c>
      <c r="I1073" s="151"/>
      <c r="J1073" s="150">
        <f>ROUND(I1073*H1073,3)</f>
        <v>0</v>
      </c>
      <c r="K1073" s="152"/>
      <c r="L1073" s="34"/>
      <c r="M1073" s="153" t="s">
        <v>1</v>
      </c>
      <c r="N1073" s="154" t="s">
        <v>44</v>
      </c>
      <c r="O1073" s="59"/>
      <c r="P1073" s="155">
        <f>O1073*H1073</f>
        <v>0</v>
      </c>
      <c r="Q1073" s="155">
        <v>1.20296</v>
      </c>
      <c r="R1073" s="155">
        <f>Q1073*H1073</f>
        <v>1.92834488</v>
      </c>
      <c r="S1073" s="155">
        <v>0</v>
      </c>
      <c r="T1073" s="156">
        <f>S1073*H1073</f>
        <v>0</v>
      </c>
      <c r="U1073" s="33"/>
      <c r="V1073" s="33"/>
      <c r="W1073" s="33"/>
      <c r="X1073" s="33"/>
      <c r="Y1073" s="33"/>
      <c r="Z1073" s="33"/>
      <c r="AA1073" s="33"/>
      <c r="AB1073" s="33"/>
      <c r="AC1073" s="33"/>
      <c r="AD1073" s="33"/>
      <c r="AE1073" s="33"/>
      <c r="AR1073" s="157" t="s">
        <v>175</v>
      </c>
      <c r="AT1073" s="157" t="s">
        <v>171</v>
      </c>
      <c r="AU1073" s="157" t="s">
        <v>176</v>
      </c>
      <c r="AY1073" s="18" t="s">
        <v>169</v>
      </c>
      <c r="BE1073" s="158">
        <f>IF(N1073="základná",J1073,0)</f>
        <v>0</v>
      </c>
      <c r="BF1073" s="158">
        <f>IF(N1073="znížená",J1073,0)</f>
        <v>0</v>
      </c>
      <c r="BG1073" s="158">
        <f>IF(N1073="zákl. prenesená",J1073,0)</f>
        <v>0</v>
      </c>
      <c r="BH1073" s="158">
        <f>IF(N1073="zníž. prenesená",J1073,0)</f>
        <v>0</v>
      </c>
      <c r="BI1073" s="158">
        <f>IF(N1073="nulová",J1073,0)</f>
        <v>0</v>
      </c>
      <c r="BJ1073" s="18" t="s">
        <v>176</v>
      </c>
      <c r="BK1073" s="159">
        <f>ROUND(I1073*H1073,3)</f>
        <v>0</v>
      </c>
      <c r="BL1073" s="18" t="s">
        <v>175</v>
      </c>
      <c r="BM1073" s="157" t="s">
        <v>1165</v>
      </c>
    </row>
    <row r="1074" spans="1:65" s="14" customFormat="1">
      <c r="B1074" s="169"/>
      <c r="D1074" s="161" t="s">
        <v>178</v>
      </c>
      <c r="E1074" s="170" t="s">
        <v>1</v>
      </c>
      <c r="F1074" s="171" t="s">
        <v>1166</v>
      </c>
      <c r="H1074" s="170" t="s">
        <v>1</v>
      </c>
      <c r="I1074" s="172"/>
      <c r="L1074" s="169"/>
      <c r="M1074" s="173"/>
      <c r="N1074" s="174"/>
      <c r="O1074" s="174"/>
      <c r="P1074" s="174"/>
      <c r="Q1074" s="174"/>
      <c r="R1074" s="174"/>
      <c r="S1074" s="174"/>
      <c r="T1074" s="175"/>
      <c r="AT1074" s="170" t="s">
        <v>178</v>
      </c>
      <c r="AU1074" s="170" t="s">
        <v>176</v>
      </c>
      <c r="AV1074" s="14" t="s">
        <v>86</v>
      </c>
      <c r="AW1074" s="14" t="s">
        <v>33</v>
      </c>
      <c r="AX1074" s="14" t="s">
        <v>78</v>
      </c>
      <c r="AY1074" s="170" t="s">
        <v>169</v>
      </c>
    </row>
    <row r="1075" spans="1:65" s="13" customFormat="1">
      <c r="B1075" s="160"/>
      <c r="D1075" s="161" t="s">
        <v>178</v>
      </c>
      <c r="E1075" s="162" t="s">
        <v>1</v>
      </c>
      <c r="F1075" s="163" t="s">
        <v>1167</v>
      </c>
      <c r="H1075" s="164">
        <v>1.0069999999999999</v>
      </c>
      <c r="I1075" s="165"/>
      <c r="L1075" s="160"/>
      <c r="M1075" s="166"/>
      <c r="N1075" s="167"/>
      <c r="O1075" s="167"/>
      <c r="P1075" s="167"/>
      <c r="Q1075" s="167"/>
      <c r="R1075" s="167"/>
      <c r="S1075" s="167"/>
      <c r="T1075" s="168"/>
      <c r="AT1075" s="162" t="s">
        <v>178</v>
      </c>
      <c r="AU1075" s="162" t="s">
        <v>176</v>
      </c>
      <c r="AV1075" s="13" t="s">
        <v>176</v>
      </c>
      <c r="AW1075" s="13" t="s">
        <v>33</v>
      </c>
      <c r="AX1075" s="13" t="s">
        <v>78</v>
      </c>
      <c r="AY1075" s="162" t="s">
        <v>169</v>
      </c>
    </row>
    <row r="1076" spans="1:65" s="13" customFormat="1">
      <c r="B1076" s="160"/>
      <c r="D1076" s="161" t="s">
        <v>178</v>
      </c>
      <c r="E1076" s="162" t="s">
        <v>1</v>
      </c>
      <c r="F1076" s="163" t="s">
        <v>1168</v>
      </c>
      <c r="H1076" s="164">
        <v>2.4E-2</v>
      </c>
      <c r="I1076" s="165"/>
      <c r="L1076" s="160"/>
      <c r="M1076" s="166"/>
      <c r="N1076" s="167"/>
      <c r="O1076" s="167"/>
      <c r="P1076" s="167"/>
      <c r="Q1076" s="167"/>
      <c r="R1076" s="167"/>
      <c r="S1076" s="167"/>
      <c r="T1076" s="168"/>
      <c r="AT1076" s="162" t="s">
        <v>178</v>
      </c>
      <c r="AU1076" s="162" t="s">
        <v>176</v>
      </c>
      <c r="AV1076" s="13" t="s">
        <v>176</v>
      </c>
      <c r="AW1076" s="13" t="s">
        <v>33</v>
      </c>
      <c r="AX1076" s="13" t="s">
        <v>78</v>
      </c>
      <c r="AY1076" s="162" t="s">
        <v>169</v>
      </c>
    </row>
    <row r="1077" spans="1:65" s="13" customFormat="1">
      <c r="B1077" s="160"/>
      <c r="D1077" s="161" t="s">
        <v>178</v>
      </c>
      <c r="E1077" s="162" t="s">
        <v>1</v>
      </c>
      <c r="F1077" s="163" t="s">
        <v>1169</v>
      </c>
      <c r="H1077" s="164">
        <v>0.57199999999999995</v>
      </c>
      <c r="I1077" s="165"/>
      <c r="L1077" s="160"/>
      <c r="M1077" s="166"/>
      <c r="N1077" s="167"/>
      <c r="O1077" s="167"/>
      <c r="P1077" s="167"/>
      <c r="Q1077" s="167"/>
      <c r="R1077" s="167"/>
      <c r="S1077" s="167"/>
      <c r="T1077" s="168"/>
      <c r="AT1077" s="162" t="s">
        <v>178</v>
      </c>
      <c r="AU1077" s="162" t="s">
        <v>176</v>
      </c>
      <c r="AV1077" s="13" t="s">
        <v>176</v>
      </c>
      <c r="AW1077" s="13" t="s">
        <v>33</v>
      </c>
      <c r="AX1077" s="13" t="s">
        <v>78</v>
      </c>
      <c r="AY1077" s="162" t="s">
        <v>169</v>
      </c>
    </row>
    <row r="1078" spans="1:65" s="15" customFormat="1">
      <c r="B1078" s="176"/>
      <c r="D1078" s="161" t="s">
        <v>178</v>
      </c>
      <c r="E1078" s="177" t="s">
        <v>1</v>
      </c>
      <c r="F1078" s="178" t="s">
        <v>186</v>
      </c>
      <c r="H1078" s="179">
        <v>1.6029999999999998</v>
      </c>
      <c r="I1078" s="180"/>
      <c r="L1078" s="176"/>
      <c r="M1078" s="181"/>
      <c r="N1078" s="182"/>
      <c r="O1078" s="182"/>
      <c r="P1078" s="182"/>
      <c r="Q1078" s="182"/>
      <c r="R1078" s="182"/>
      <c r="S1078" s="182"/>
      <c r="T1078" s="183"/>
      <c r="AT1078" s="177" t="s">
        <v>178</v>
      </c>
      <c r="AU1078" s="177" t="s">
        <v>176</v>
      </c>
      <c r="AV1078" s="15" t="s">
        <v>175</v>
      </c>
      <c r="AW1078" s="15" t="s">
        <v>33</v>
      </c>
      <c r="AX1078" s="15" t="s">
        <v>86</v>
      </c>
      <c r="AY1078" s="177" t="s">
        <v>169</v>
      </c>
    </row>
    <row r="1079" spans="1:65" s="2" customFormat="1" ht="37.75" customHeight="1">
      <c r="A1079" s="33"/>
      <c r="B1079" s="145"/>
      <c r="C1079" s="146" t="s">
        <v>1170</v>
      </c>
      <c r="D1079" s="146" t="s">
        <v>171</v>
      </c>
      <c r="E1079" s="147" t="s">
        <v>1171</v>
      </c>
      <c r="F1079" s="148" t="s">
        <v>1172</v>
      </c>
      <c r="G1079" s="149" t="s">
        <v>181</v>
      </c>
      <c r="H1079" s="150">
        <v>16.939</v>
      </c>
      <c r="I1079" s="151"/>
      <c r="J1079" s="150">
        <f>ROUND(I1079*H1079,3)</f>
        <v>0</v>
      </c>
      <c r="K1079" s="152"/>
      <c r="L1079" s="34"/>
      <c r="M1079" s="153" t="s">
        <v>1</v>
      </c>
      <c r="N1079" s="154" t="s">
        <v>44</v>
      </c>
      <c r="O1079" s="59"/>
      <c r="P1079" s="155">
        <f>O1079*H1079</f>
        <v>0</v>
      </c>
      <c r="Q1079" s="155">
        <v>1.837</v>
      </c>
      <c r="R1079" s="155">
        <f>Q1079*H1079</f>
        <v>31.116942999999999</v>
      </c>
      <c r="S1079" s="155">
        <v>0</v>
      </c>
      <c r="T1079" s="156">
        <f>S1079*H1079</f>
        <v>0</v>
      </c>
      <c r="U1079" s="33"/>
      <c r="V1079" s="33"/>
      <c r="W1079" s="33"/>
      <c r="X1079" s="33"/>
      <c r="Y1079" s="33"/>
      <c r="Z1079" s="33"/>
      <c r="AA1079" s="33"/>
      <c r="AB1079" s="33"/>
      <c r="AC1079" s="33"/>
      <c r="AD1079" s="33"/>
      <c r="AE1079" s="33"/>
      <c r="AR1079" s="157" t="s">
        <v>175</v>
      </c>
      <c r="AT1079" s="157" t="s">
        <v>171</v>
      </c>
      <c r="AU1079" s="157" t="s">
        <v>176</v>
      </c>
      <c r="AY1079" s="18" t="s">
        <v>169</v>
      </c>
      <c r="BE1079" s="158">
        <f>IF(N1079="základná",J1079,0)</f>
        <v>0</v>
      </c>
      <c r="BF1079" s="158">
        <f>IF(N1079="znížená",J1079,0)</f>
        <v>0</v>
      </c>
      <c r="BG1079" s="158">
        <f>IF(N1079="zákl. prenesená",J1079,0)</f>
        <v>0</v>
      </c>
      <c r="BH1079" s="158">
        <f>IF(N1079="zníž. prenesená",J1079,0)</f>
        <v>0</v>
      </c>
      <c r="BI1079" s="158">
        <f>IF(N1079="nulová",J1079,0)</f>
        <v>0</v>
      </c>
      <c r="BJ1079" s="18" t="s">
        <v>176</v>
      </c>
      <c r="BK1079" s="159">
        <f>ROUND(I1079*H1079,3)</f>
        <v>0</v>
      </c>
      <c r="BL1079" s="18" t="s">
        <v>175</v>
      </c>
      <c r="BM1079" s="157" t="s">
        <v>1173</v>
      </c>
    </row>
    <row r="1080" spans="1:65" s="14" customFormat="1">
      <c r="B1080" s="169"/>
      <c r="D1080" s="161" t="s">
        <v>178</v>
      </c>
      <c r="E1080" s="170" t="s">
        <v>1</v>
      </c>
      <c r="F1080" s="171" t="s">
        <v>1174</v>
      </c>
      <c r="H1080" s="170" t="s">
        <v>1</v>
      </c>
      <c r="I1080" s="172"/>
      <c r="L1080" s="169"/>
      <c r="M1080" s="173"/>
      <c r="N1080" s="174"/>
      <c r="O1080" s="174"/>
      <c r="P1080" s="174"/>
      <c r="Q1080" s="174"/>
      <c r="R1080" s="174"/>
      <c r="S1080" s="174"/>
      <c r="T1080" s="175"/>
      <c r="AT1080" s="170" t="s">
        <v>178</v>
      </c>
      <c r="AU1080" s="170" t="s">
        <v>176</v>
      </c>
      <c r="AV1080" s="14" t="s">
        <v>86</v>
      </c>
      <c r="AW1080" s="14" t="s">
        <v>33</v>
      </c>
      <c r="AX1080" s="14" t="s">
        <v>78</v>
      </c>
      <c r="AY1080" s="170" t="s">
        <v>169</v>
      </c>
    </row>
    <row r="1081" spans="1:65" s="14" customFormat="1">
      <c r="B1081" s="169"/>
      <c r="D1081" s="161" t="s">
        <v>178</v>
      </c>
      <c r="E1081" s="170" t="s">
        <v>1</v>
      </c>
      <c r="F1081" s="171" t="s">
        <v>1175</v>
      </c>
      <c r="H1081" s="170" t="s">
        <v>1</v>
      </c>
      <c r="I1081" s="172"/>
      <c r="L1081" s="169"/>
      <c r="M1081" s="173"/>
      <c r="N1081" s="174"/>
      <c r="O1081" s="174"/>
      <c r="P1081" s="174"/>
      <c r="Q1081" s="174"/>
      <c r="R1081" s="174"/>
      <c r="S1081" s="174"/>
      <c r="T1081" s="175"/>
      <c r="AT1081" s="170" t="s">
        <v>178</v>
      </c>
      <c r="AU1081" s="170" t="s">
        <v>176</v>
      </c>
      <c r="AV1081" s="14" t="s">
        <v>86</v>
      </c>
      <c r="AW1081" s="14" t="s">
        <v>33</v>
      </c>
      <c r="AX1081" s="14" t="s">
        <v>78</v>
      </c>
      <c r="AY1081" s="170" t="s">
        <v>169</v>
      </c>
    </row>
    <row r="1082" spans="1:65" s="14" customFormat="1">
      <c r="B1082" s="169"/>
      <c r="D1082" s="161" t="s">
        <v>178</v>
      </c>
      <c r="E1082" s="170" t="s">
        <v>1</v>
      </c>
      <c r="F1082" s="171" t="s">
        <v>1176</v>
      </c>
      <c r="H1082" s="170" t="s">
        <v>1</v>
      </c>
      <c r="I1082" s="172"/>
      <c r="L1082" s="169"/>
      <c r="M1082" s="173"/>
      <c r="N1082" s="174"/>
      <c r="O1082" s="174"/>
      <c r="P1082" s="174"/>
      <c r="Q1082" s="174"/>
      <c r="R1082" s="174"/>
      <c r="S1082" s="174"/>
      <c r="T1082" s="175"/>
      <c r="AT1082" s="170" t="s">
        <v>178</v>
      </c>
      <c r="AU1082" s="170" t="s">
        <v>176</v>
      </c>
      <c r="AV1082" s="14" t="s">
        <v>86</v>
      </c>
      <c r="AW1082" s="14" t="s">
        <v>33</v>
      </c>
      <c r="AX1082" s="14" t="s">
        <v>78</v>
      </c>
      <c r="AY1082" s="170" t="s">
        <v>169</v>
      </c>
    </row>
    <row r="1083" spans="1:65" s="13" customFormat="1">
      <c r="B1083" s="160"/>
      <c r="D1083" s="161" t="s">
        <v>178</v>
      </c>
      <c r="E1083" s="162" t="s">
        <v>1</v>
      </c>
      <c r="F1083" s="163" t="s">
        <v>1177</v>
      </c>
      <c r="H1083" s="164">
        <v>7.8769999999999998</v>
      </c>
      <c r="I1083" s="165"/>
      <c r="L1083" s="160"/>
      <c r="M1083" s="166"/>
      <c r="N1083" s="167"/>
      <c r="O1083" s="167"/>
      <c r="P1083" s="167"/>
      <c r="Q1083" s="167"/>
      <c r="R1083" s="167"/>
      <c r="S1083" s="167"/>
      <c r="T1083" s="168"/>
      <c r="AT1083" s="162" t="s">
        <v>178</v>
      </c>
      <c r="AU1083" s="162" t="s">
        <v>176</v>
      </c>
      <c r="AV1083" s="13" t="s">
        <v>176</v>
      </c>
      <c r="AW1083" s="13" t="s">
        <v>33</v>
      </c>
      <c r="AX1083" s="13" t="s">
        <v>78</v>
      </c>
      <c r="AY1083" s="162" t="s">
        <v>169</v>
      </c>
    </row>
    <row r="1084" spans="1:65" s="14" customFormat="1">
      <c r="B1084" s="169"/>
      <c r="D1084" s="161" t="s">
        <v>178</v>
      </c>
      <c r="E1084" s="170" t="s">
        <v>1</v>
      </c>
      <c r="F1084" s="171" t="s">
        <v>1178</v>
      </c>
      <c r="H1084" s="170" t="s">
        <v>1</v>
      </c>
      <c r="I1084" s="172"/>
      <c r="L1084" s="169"/>
      <c r="M1084" s="173"/>
      <c r="N1084" s="174"/>
      <c r="O1084" s="174"/>
      <c r="P1084" s="174"/>
      <c r="Q1084" s="174"/>
      <c r="R1084" s="174"/>
      <c r="S1084" s="174"/>
      <c r="T1084" s="175"/>
      <c r="AT1084" s="170" t="s">
        <v>178</v>
      </c>
      <c r="AU1084" s="170" t="s">
        <v>176</v>
      </c>
      <c r="AV1084" s="14" t="s">
        <v>86</v>
      </c>
      <c r="AW1084" s="14" t="s">
        <v>33</v>
      </c>
      <c r="AX1084" s="14" t="s">
        <v>78</v>
      </c>
      <c r="AY1084" s="170" t="s">
        <v>169</v>
      </c>
    </row>
    <row r="1085" spans="1:65" s="13" customFormat="1">
      <c r="B1085" s="160"/>
      <c r="D1085" s="161" t="s">
        <v>178</v>
      </c>
      <c r="E1085" s="162" t="s">
        <v>1</v>
      </c>
      <c r="F1085" s="163" t="s">
        <v>1179</v>
      </c>
      <c r="H1085" s="164">
        <v>9.0619999999999994</v>
      </c>
      <c r="I1085" s="165"/>
      <c r="L1085" s="160"/>
      <c r="M1085" s="166"/>
      <c r="N1085" s="167"/>
      <c r="O1085" s="167"/>
      <c r="P1085" s="167"/>
      <c r="Q1085" s="167"/>
      <c r="R1085" s="167"/>
      <c r="S1085" s="167"/>
      <c r="T1085" s="168"/>
      <c r="AT1085" s="162" t="s">
        <v>178</v>
      </c>
      <c r="AU1085" s="162" t="s">
        <v>176</v>
      </c>
      <c r="AV1085" s="13" t="s">
        <v>176</v>
      </c>
      <c r="AW1085" s="13" t="s">
        <v>33</v>
      </c>
      <c r="AX1085" s="13" t="s">
        <v>78</v>
      </c>
      <c r="AY1085" s="162" t="s">
        <v>169</v>
      </c>
    </row>
    <row r="1086" spans="1:65" s="15" customFormat="1">
      <c r="B1086" s="176"/>
      <c r="D1086" s="161" t="s">
        <v>178</v>
      </c>
      <c r="E1086" s="177" t="s">
        <v>1</v>
      </c>
      <c r="F1086" s="178" t="s">
        <v>186</v>
      </c>
      <c r="H1086" s="179">
        <v>16.939</v>
      </c>
      <c r="I1086" s="180"/>
      <c r="L1086" s="176"/>
      <c r="M1086" s="181"/>
      <c r="N1086" s="182"/>
      <c r="O1086" s="182"/>
      <c r="P1086" s="182"/>
      <c r="Q1086" s="182"/>
      <c r="R1086" s="182"/>
      <c r="S1086" s="182"/>
      <c r="T1086" s="183"/>
      <c r="AT1086" s="177" t="s">
        <v>178</v>
      </c>
      <c r="AU1086" s="177" t="s">
        <v>176</v>
      </c>
      <c r="AV1086" s="15" t="s">
        <v>175</v>
      </c>
      <c r="AW1086" s="15" t="s">
        <v>33</v>
      </c>
      <c r="AX1086" s="15" t="s">
        <v>86</v>
      </c>
      <c r="AY1086" s="177" t="s">
        <v>169</v>
      </c>
    </row>
    <row r="1087" spans="1:65" s="2" customFormat="1" ht="24.15" customHeight="1">
      <c r="A1087" s="33"/>
      <c r="B1087" s="145"/>
      <c r="C1087" s="146" t="s">
        <v>1180</v>
      </c>
      <c r="D1087" s="146" t="s">
        <v>171</v>
      </c>
      <c r="E1087" s="147" t="s">
        <v>1181</v>
      </c>
      <c r="F1087" s="148" t="s">
        <v>1182</v>
      </c>
      <c r="G1087" s="149" t="s">
        <v>328</v>
      </c>
      <c r="H1087" s="150">
        <v>415.57</v>
      </c>
      <c r="I1087" s="151"/>
      <c r="J1087" s="150">
        <f>ROUND(I1087*H1087,3)</f>
        <v>0</v>
      </c>
      <c r="K1087" s="152"/>
      <c r="L1087" s="34"/>
      <c r="M1087" s="153" t="s">
        <v>1</v>
      </c>
      <c r="N1087" s="154" t="s">
        <v>44</v>
      </c>
      <c r="O1087" s="59"/>
      <c r="P1087" s="155">
        <f>O1087*H1087</f>
        <v>0</v>
      </c>
      <c r="Q1087" s="155">
        <v>5.3600000000000002E-3</v>
      </c>
      <c r="R1087" s="155">
        <f>Q1087*H1087</f>
        <v>2.2274552000000001</v>
      </c>
      <c r="S1087" s="155">
        <v>0</v>
      </c>
      <c r="T1087" s="156">
        <f>S1087*H1087</f>
        <v>0</v>
      </c>
      <c r="U1087" s="33"/>
      <c r="V1087" s="33"/>
      <c r="W1087" s="33"/>
      <c r="X1087" s="33"/>
      <c r="Y1087" s="33"/>
      <c r="Z1087" s="33"/>
      <c r="AA1087" s="33"/>
      <c r="AB1087" s="33"/>
      <c r="AC1087" s="33"/>
      <c r="AD1087" s="33"/>
      <c r="AE1087" s="33"/>
      <c r="AR1087" s="157" t="s">
        <v>175</v>
      </c>
      <c r="AT1087" s="157" t="s">
        <v>171</v>
      </c>
      <c r="AU1087" s="157" t="s">
        <v>176</v>
      </c>
      <c r="AY1087" s="18" t="s">
        <v>169</v>
      </c>
      <c r="BE1087" s="158">
        <f>IF(N1087="základná",J1087,0)</f>
        <v>0</v>
      </c>
      <c r="BF1087" s="158">
        <f>IF(N1087="znížená",J1087,0)</f>
        <v>0</v>
      </c>
      <c r="BG1087" s="158">
        <f>IF(N1087="zákl. prenesená",J1087,0)</f>
        <v>0</v>
      </c>
      <c r="BH1087" s="158">
        <f>IF(N1087="zníž. prenesená",J1087,0)</f>
        <v>0</v>
      </c>
      <c r="BI1087" s="158">
        <f>IF(N1087="nulová",J1087,0)</f>
        <v>0</v>
      </c>
      <c r="BJ1087" s="18" t="s">
        <v>176</v>
      </c>
      <c r="BK1087" s="159">
        <f>ROUND(I1087*H1087,3)</f>
        <v>0</v>
      </c>
      <c r="BL1087" s="18" t="s">
        <v>175</v>
      </c>
      <c r="BM1087" s="157" t="s">
        <v>1183</v>
      </c>
    </row>
    <row r="1088" spans="1:65" s="14" customFormat="1">
      <c r="B1088" s="169"/>
      <c r="D1088" s="161" t="s">
        <v>178</v>
      </c>
      <c r="E1088" s="170" t="s">
        <v>1</v>
      </c>
      <c r="F1088" s="171" t="s">
        <v>1184</v>
      </c>
      <c r="H1088" s="170" t="s">
        <v>1</v>
      </c>
      <c r="I1088" s="172"/>
      <c r="L1088" s="169"/>
      <c r="M1088" s="173"/>
      <c r="N1088" s="174"/>
      <c r="O1088" s="174"/>
      <c r="P1088" s="174"/>
      <c r="Q1088" s="174"/>
      <c r="R1088" s="174"/>
      <c r="S1088" s="174"/>
      <c r="T1088" s="175"/>
      <c r="AT1088" s="170" t="s">
        <v>178</v>
      </c>
      <c r="AU1088" s="170" t="s">
        <v>176</v>
      </c>
      <c r="AV1088" s="14" t="s">
        <v>86</v>
      </c>
      <c r="AW1088" s="14" t="s">
        <v>33</v>
      </c>
      <c r="AX1088" s="14" t="s">
        <v>78</v>
      </c>
      <c r="AY1088" s="170" t="s">
        <v>169</v>
      </c>
    </row>
    <row r="1089" spans="1:65" s="13" customFormat="1">
      <c r="B1089" s="160"/>
      <c r="D1089" s="161" t="s">
        <v>178</v>
      </c>
      <c r="E1089" s="162" t="s">
        <v>1</v>
      </c>
      <c r="F1089" s="163" t="s">
        <v>1185</v>
      </c>
      <c r="H1089" s="164">
        <v>235.54</v>
      </c>
      <c r="I1089" s="165"/>
      <c r="L1089" s="160"/>
      <c r="M1089" s="166"/>
      <c r="N1089" s="167"/>
      <c r="O1089" s="167"/>
      <c r="P1089" s="167"/>
      <c r="Q1089" s="167"/>
      <c r="R1089" s="167"/>
      <c r="S1089" s="167"/>
      <c r="T1089" s="168"/>
      <c r="AT1089" s="162" t="s">
        <v>178</v>
      </c>
      <c r="AU1089" s="162" t="s">
        <v>176</v>
      </c>
      <c r="AV1089" s="13" t="s">
        <v>176</v>
      </c>
      <c r="AW1089" s="13" t="s">
        <v>33</v>
      </c>
      <c r="AX1089" s="13" t="s">
        <v>78</v>
      </c>
      <c r="AY1089" s="162" t="s">
        <v>169</v>
      </c>
    </row>
    <row r="1090" spans="1:65" s="13" customFormat="1">
      <c r="B1090" s="160"/>
      <c r="D1090" s="161" t="s">
        <v>178</v>
      </c>
      <c r="E1090" s="162" t="s">
        <v>1</v>
      </c>
      <c r="F1090" s="163" t="s">
        <v>1186</v>
      </c>
      <c r="H1090" s="164">
        <v>22.58</v>
      </c>
      <c r="I1090" s="165"/>
      <c r="L1090" s="160"/>
      <c r="M1090" s="166"/>
      <c r="N1090" s="167"/>
      <c r="O1090" s="167"/>
      <c r="P1090" s="167"/>
      <c r="Q1090" s="167"/>
      <c r="R1090" s="167"/>
      <c r="S1090" s="167"/>
      <c r="T1090" s="168"/>
      <c r="AT1090" s="162" t="s">
        <v>178</v>
      </c>
      <c r="AU1090" s="162" t="s">
        <v>176</v>
      </c>
      <c r="AV1090" s="13" t="s">
        <v>176</v>
      </c>
      <c r="AW1090" s="13" t="s">
        <v>33</v>
      </c>
      <c r="AX1090" s="13" t="s">
        <v>78</v>
      </c>
      <c r="AY1090" s="162" t="s">
        <v>169</v>
      </c>
    </row>
    <row r="1091" spans="1:65" s="13" customFormat="1">
      <c r="B1091" s="160"/>
      <c r="D1091" s="161" t="s">
        <v>178</v>
      </c>
      <c r="E1091" s="162" t="s">
        <v>1</v>
      </c>
      <c r="F1091" s="163" t="s">
        <v>1187</v>
      </c>
      <c r="H1091" s="164">
        <v>142.53</v>
      </c>
      <c r="I1091" s="165"/>
      <c r="L1091" s="160"/>
      <c r="M1091" s="166"/>
      <c r="N1091" s="167"/>
      <c r="O1091" s="167"/>
      <c r="P1091" s="167"/>
      <c r="Q1091" s="167"/>
      <c r="R1091" s="167"/>
      <c r="S1091" s="167"/>
      <c r="T1091" s="168"/>
      <c r="AT1091" s="162" t="s">
        <v>178</v>
      </c>
      <c r="AU1091" s="162" t="s">
        <v>176</v>
      </c>
      <c r="AV1091" s="13" t="s">
        <v>176</v>
      </c>
      <c r="AW1091" s="13" t="s">
        <v>33</v>
      </c>
      <c r="AX1091" s="13" t="s">
        <v>78</v>
      </c>
      <c r="AY1091" s="162" t="s">
        <v>169</v>
      </c>
    </row>
    <row r="1092" spans="1:65" s="13" customFormat="1">
      <c r="B1092" s="160"/>
      <c r="D1092" s="161" t="s">
        <v>178</v>
      </c>
      <c r="E1092" s="162" t="s">
        <v>1</v>
      </c>
      <c r="F1092" s="163" t="s">
        <v>1188</v>
      </c>
      <c r="H1092" s="164">
        <v>14.92</v>
      </c>
      <c r="I1092" s="165"/>
      <c r="L1092" s="160"/>
      <c r="M1092" s="166"/>
      <c r="N1092" s="167"/>
      <c r="O1092" s="167"/>
      <c r="P1092" s="167"/>
      <c r="Q1092" s="167"/>
      <c r="R1092" s="167"/>
      <c r="S1092" s="167"/>
      <c r="T1092" s="168"/>
      <c r="AT1092" s="162" t="s">
        <v>178</v>
      </c>
      <c r="AU1092" s="162" t="s">
        <v>176</v>
      </c>
      <c r="AV1092" s="13" t="s">
        <v>176</v>
      </c>
      <c r="AW1092" s="13" t="s">
        <v>33</v>
      </c>
      <c r="AX1092" s="13" t="s">
        <v>78</v>
      </c>
      <c r="AY1092" s="162" t="s">
        <v>169</v>
      </c>
    </row>
    <row r="1093" spans="1:65" s="15" customFormat="1">
      <c r="B1093" s="176"/>
      <c r="D1093" s="161" t="s">
        <v>178</v>
      </c>
      <c r="E1093" s="177" t="s">
        <v>1</v>
      </c>
      <c r="F1093" s="178" t="s">
        <v>186</v>
      </c>
      <c r="H1093" s="179">
        <v>415.57</v>
      </c>
      <c r="I1093" s="180"/>
      <c r="L1093" s="176"/>
      <c r="M1093" s="181"/>
      <c r="N1093" s="182"/>
      <c r="O1093" s="182"/>
      <c r="P1093" s="182"/>
      <c r="Q1093" s="182"/>
      <c r="R1093" s="182"/>
      <c r="S1093" s="182"/>
      <c r="T1093" s="183"/>
      <c r="AT1093" s="177" t="s">
        <v>178</v>
      </c>
      <c r="AU1093" s="177" t="s">
        <v>176</v>
      </c>
      <c r="AV1093" s="15" t="s">
        <v>175</v>
      </c>
      <c r="AW1093" s="15" t="s">
        <v>33</v>
      </c>
      <c r="AX1093" s="15" t="s">
        <v>86</v>
      </c>
      <c r="AY1093" s="177" t="s">
        <v>169</v>
      </c>
    </row>
    <row r="1094" spans="1:65" s="2" customFormat="1" ht="24.15" customHeight="1">
      <c r="A1094" s="33"/>
      <c r="B1094" s="145"/>
      <c r="C1094" s="146" t="s">
        <v>1189</v>
      </c>
      <c r="D1094" s="146" t="s">
        <v>171</v>
      </c>
      <c r="E1094" s="147" t="s">
        <v>1190</v>
      </c>
      <c r="F1094" s="148" t="s">
        <v>1191</v>
      </c>
      <c r="G1094" s="149" t="s">
        <v>328</v>
      </c>
      <c r="H1094" s="150">
        <v>15.282</v>
      </c>
      <c r="I1094" s="151"/>
      <c r="J1094" s="150">
        <f>ROUND(I1094*H1094,3)</f>
        <v>0</v>
      </c>
      <c r="K1094" s="152"/>
      <c r="L1094" s="34"/>
      <c r="M1094" s="153" t="s">
        <v>1</v>
      </c>
      <c r="N1094" s="154" t="s">
        <v>44</v>
      </c>
      <c r="O1094" s="59"/>
      <c r="P1094" s="155">
        <f>O1094*H1094</f>
        <v>0</v>
      </c>
      <c r="Q1094" s="155">
        <v>8.9300000000000004E-3</v>
      </c>
      <c r="R1094" s="155">
        <f>Q1094*H1094</f>
        <v>0.13646826000000001</v>
      </c>
      <c r="S1094" s="155">
        <v>0</v>
      </c>
      <c r="T1094" s="156">
        <f>S1094*H1094</f>
        <v>0</v>
      </c>
      <c r="U1094" s="33"/>
      <c r="V1094" s="33"/>
      <c r="W1094" s="33"/>
      <c r="X1094" s="33"/>
      <c r="Y1094" s="33"/>
      <c r="Z1094" s="33"/>
      <c r="AA1094" s="33"/>
      <c r="AB1094" s="33"/>
      <c r="AC1094" s="33"/>
      <c r="AD1094" s="33"/>
      <c r="AE1094" s="33"/>
      <c r="AR1094" s="157" t="s">
        <v>175</v>
      </c>
      <c r="AT1094" s="157" t="s">
        <v>171</v>
      </c>
      <c r="AU1094" s="157" t="s">
        <v>176</v>
      </c>
      <c r="AY1094" s="18" t="s">
        <v>169</v>
      </c>
      <c r="BE1094" s="158">
        <f>IF(N1094="základná",J1094,0)</f>
        <v>0</v>
      </c>
      <c r="BF1094" s="158">
        <f>IF(N1094="znížená",J1094,0)</f>
        <v>0</v>
      </c>
      <c r="BG1094" s="158">
        <f>IF(N1094="zákl. prenesená",J1094,0)</f>
        <v>0</v>
      </c>
      <c r="BH1094" s="158">
        <f>IF(N1094="zníž. prenesená",J1094,0)</f>
        <v>0</v>
      </c>
      <c r="BI1094" s="158">
        <f>IF(N1094="nulová",J1094,0)</f>
        <v>0</v>
      </c>
      <c r="BJ1094" s="18" t="s">
        <v>176</v>
      </c>
      <c r="BK1094" s="159">
        <f>ROUND(I1094*H1094,3)</f>
        <v>0</v>
      </c>
      <c r="BL1094" s="18" t="s">
        <v>175</v>
      </c>
      <c r="BM1094" s="157" t="s">
        <v>1192</v>
      </c>
    </row>
    <row r="1095" spans="1:65" s="14" customFormat="1">
      <c r="B1095" s="169"/>
      <c r="D1095" s="161" t="s">
        <v>178</v>
      </c>
      <c r="E1095" s="170" t="s">
        <v>1</v>
      </c>
      <c r="F1095" s="171" t="s">
        <v>1193</v>
      </c>
      <c r="H1095" s="170" t="s">
        <v>1</v>
      </c>
      <c r="I1095" s="172"/>
      <c r="L1095" s="169"/>
      <c r="M1095" s="173"/>
      <c r="N1095" s="174"/>
      <c r="O1095" s="174"/>
      <c r="P1095" s="174"/>
      <c r="Q1095" s="174"/>
      <c r="R1095" s="174"/>
      <c r="S1095" s="174"/>
      <c r="T1095" s="175"/>
      <c r="AT1095" s="170" t="s">
        <v>178</v>
      </c>
      <c r="AU1095" s="170" t="s">
        <v>176</v>
      </c>
      <c r="AV1095" s="14" t="s">
        <v>86</v>
      </c>
      <c r="AW1095" s="14" t="s">
        <v>33</v>
      </c>
      <c r="AX1095" s="14" t="s">
        <v>78</v>
      </c>
      <c r="AY1095" s="170" t="s">
        <v>169</v>
      </c>
    </row>
    <row r="1096" spans="1:65" s="13" customFormat="1">
      <c r="B1096" s="160"/>
      <c r="D1096" s="161" t="s">
        <v>178</v>
      </c>
      <c r="E1096" s="162" t="s">
        <v>1</v>
      </c>
      <c r="F1096" s="163" t="s">
        <v>1194</v>
      </c>
      <c r="H1096" s="164">
        <v>3.9380000000000002</v>
      </c>
      <c r="I1096" s="165"/>
      <c r="L1096" s="160"/>
      <c r="M1096" s="166"/>
      <c r="N1096" s="167"/>
      <c r="O1096" s="167"/>
      <c r="P1096" s="167"/>
      <c r="Q1096" s="167"/>
      <c r="R1096" s="167"/>
      <c r="S1096" s="167"/>
      <c r="T1096" s="168"/>
      <c r="AT1096" s="162" t="s">
        <v>178</v>
      </c>
      <c r="AU1096" s="162" t="s">
        <v>176</v>
      </c>
      <c r="AV1096" s="13" t="s">
        <v>176</v>
      </c>
      <c r="AW1096" s="13" t="s">
        <v>33</v>
      </c>
      <c r="AX1096" s="13" t="s">
        <v>78</v>
      </c>
      <c r="AY1096" s="162" t="s">
        <v>169</v>
      </c>
    </row>
    <row r="1097" spans="1:65" s="13" customFormat="1">
      <c r="B1097" s="160"/>
      <c r="D1097" s="161" t="s">
        <v>178</v>
      </c>
      <c r="E1097" s="162" t="s">
        <v>1</v>
      </c>
      <c r="F1097" s="163" t="s">
        <v>1195</v>
      </c>
      <c r="H1097" s="164">
        <v>11.343999999999999</v>
      </c>
      <c r="I1097" s="165"/>
      <c r="L1097" s="160"/>
      <c r="M1097" s="166"/>
      <c r="N1097" s="167"/>
      <c r="O1097" s="167"/>
      <c r="P1097" s="167"/>
      <c r="Q1097" s="167"/>
      <c r="R1097" s="167"/>
      <c r="S1097" s="167"/>
      <c r="T1097" s="168"/>
      <c r="AT1097" s="162" t="s">
        <v>178</v>
      </c>
      <c r="AU1097" s="162" t="s">
        <v>176</v>
      </c>
      <c r="AV1097" s="13" t="s">
        <v>176</v>
      </c>
      <c r="AW1097" s="13" t="s">
        <v>33</v>
      </c>
      <c r="AX1097" s="13" t="s">
        <v>78</v>
      </c>
      <c r="AY1097" s="162" t="s">
        <v>169</v>
      </c>
    </row>
    <row r="1098" spans="1:65" s="15" customFormat="1">
      <c r="B1098" s="176"/>
      <c r="D1098" s="161" t="s">
        <v>178</v>
      </c>
      <c r="E1098" s="177" t="s">
        <v>1</v>
      </c>
      <c r="F1098" s="178" t="s">
        <v>186</v>
      </c>
      <c r="H1098" s="179">
        <v>15.282</v>
      </c>
      <c r="I1098" s="180"/>
      <c r="L1098" s="176"/>
      <c r="M1098" s="181"/>
      <c r="N1098" s="182"/>
      <c r="O1098" s="182"/>
      <c r="P1098" s="182"/>
      <c r="Q1098" s="182"/>
      <c r="R1098" s="182"/>
      <c r="S1098" s="182"/>
      <c r="T1098" s="183"/>
      <c r="AT1098" s="177" t="s">
        <v>178</v>
      </c>
      <c r="AU1098" s="177" t="s">
        <v>176</v>
      </c>
      <c r="AV1098" s="15" t="s">
        <v>175</v>
      </c>
      <c r="AW1098" s="15" t="s">
        <v>33</v>
      </c>
      <c r="AX1098" s="15" t="s">
        <v>86</v>
      </c>
      <c r="AY1098" s="177" t="s">
        <v>169</v>
      </c>
    </row>
    <row r="1099" spans="1:65" s="2" customFormat="1" ht="24.15" customHeight="1">
      <c r="A1099" s="33"/>
      <c r="B1099" s="145"/>
      <c r="C1099" s="146" t="s">
        <v>1196</v>
      </c>
      <c r="D1099" s="146" t="s">
        <v>171</v>
      </c>
      <c r="E1099" s="147" t="s">
        <v>1197</v>
      </c>
      <c r="F1099" s="148" t="s">
        <v>1198</v>
      </c>
      <c r="G1099" s="149" t="s">
        <v>328</v>
      </c>
      <c r="H1099" s="150">
        <v>37</v>
      </c>
      <c r="I1099" s="151"/>
      <c r="J1099" s="150">
        <f>ROUND(I1099*H1099,3)</f>
        <v>0</v>
      </c>
      <c r="K1099" s="152"/>
      <c r="L1099" s="34"/>
      <c r="M1099" s="153" t="s">
        <v>1</v>
      </c>
      <c r="N1099" s="154" t="s">
        <v>44</v>
      </c>
      <c r="O1099" s="59"/>
      <c r="P1099" s="155">
        <f>O1099*H1099</f>
        <v>0</v>
      </c>
      <c r="Q1099" s="155">
        <v>0.27503</v>
      </c>
      <c r="R1099" s="155">
        <f>Q1099*H1099</f>
        <v>10.17611</v>
      </c>
      <c r="S1099" s="155">
        <v>0</v>
      </c>
      <c r="T1099" s="156">
        <f>S1099*H1099</f>
        <v>0</v>
      </c>
      <c r="U1099" s="33"/>
      <c r="V1099" s="33"/>
      <c r="W1099" s="33"/>
      <c r="X1099" s="33"/>
      <c r="Y1099" s="33"/>
      <c r="Z1099" s="33"/>
      <c r="AA1099" s="33"/>
      <c r="AB1099" s="33"/>
      <c r="AC1099" s="33"/>
      <c r="AD1099" s="33"/>
      <c r="AE1099" s="33"/>
      <c r="AR1099" s="157" t="s">
        <v>175</v>
      </c>
      <c r="AT1099" s="157" t="s">
        <v>171</v>
      </c>
      <c r="AU1099" s="157" t="s">
        <v>176</v>
      </c>
      <c r="AY1099" s="18" t="s">
        <v>169</v>
      </c>
      <c r="BE1099" s="158">
        <f>IF(N1099="základná",J1099,0)</f>
        <v>0</v>
      </c>
      <c r="BF1099" s="158">
        <f>IF(N1099="znížená",J1099,0)</f>
        <v>0</v>
      </c>
      <c r="BG1099" s="158">
        <f>IF(N1099="zákl. prenesená",J1099,0)</f>
        <v>0</v>
      </c>
      <c r="BH1099" s="158">
        <f>IF(N1099="zníž. prenesená",J1099,0)</f>
        <v>0</v>
      </c>
      <c r="BI1099" s="158">
        <f>IF(N1099="nulová",J1099,0)</f>
        <v>0</v>
      </c>
      <c r="BJ1099" s="18" t="s">
        <v>176</v>
      </c>
      <c r="BK1099" s="159">
        <f>ROUND(I1099*H1099,3)</f>
        <v>0</v>
      </c>
      <c r="BL1099" s="18" t="s">
        <v>175</v>
      </c>
      <c r="BM1099" s="157" t="s">
        <v>1199</v>
      </c>
    </row>
    <row r="1100" spans="1:65" s="14" customFormat="1">
      <c r="B1100" s="169"/>
      <c r="D1100" s="161" t="s">
        <v>178</v>
      </c>
      <c r="E1100" s="170" t="s">
        <v>1</v>
      </c>
      <c r="F1100" s="171" t="s">
        <v>1200</v>
      </c>
      <c r="H1100" s="170" t="s">
        <v>1</v>
      </c>
      <c r="I1100" s="172"/>
      <c r="L1100" s="169"/>
      <c r="M1100" s="173"/>
      <c r="N1100" s="174"/>
      <c r="O1100" s="174"/>
      <c r="P1100" s="174"/>
      <c r="Q1100" s="174"/>
      <c r="R1100" s="174"/>
      <c r="S1100" s="174"/>
      <c r="T1100" s="175"/>
      <c r="AT1100" s="170" t="s">
        <v>178</v>
      </c>
      <c r="AU1100" s="170" t="s">
        <v>176</v>
      </c>
      <c r="AV1100" s="14" t="s">
        <v>86</v>
      </c>
      <c r="AW1100" s="14" t="s">
        <v>33</v>
      </c>
      <c r="AX1100" s="14" t="s">
        <v>78</v>
      </c>
      <c r="AY1100" s="170" t="s">
        <v>169</v>
      </c>
    </row>
    <row r="1101" spans="1:65" s="14" customFormat="1">
      <c r="B1101" s="169"/>
      <c r="D1101" s="161" t="s">
        <v>178</v>
      </c>
      <c r="E1101" s="170" t="s">
        <v>1</v>
      </c>
      <c r="F1101" s="171" t="s">
        <v>1201</v>
      </c>
      <c r="H1101" s="170" t="s">
        <v>1</v>
      </c>
      <c r="I1101" s="172"/>
      <c r="L1101" s="169"/>
      <c r="M1101" s="173"/>
      <c r="N1101" s="174"/>
      <c r="O1101" s="174"/>
      <c r="P1101" s="174"/>
      <c r="Q1101" s="174"/>
      <c r="R1101" s="174"/>
      <c r="S1101" s="174"/>
      <c r="T1101" s="175"/>
      <c r="AT1101" s="170" t="s">
        <v>178</v>
      </c>
      <c r="AU1101" s="170" t="s">
        <v>176</v>
      </c>
      <c r="AV1101" s="14" t="s">
        <v>86</v>
      </c>
      <c r="AW1101" s="14" t="s">
        <v>33</v>
      </c>
      <c r="AX1101" s="14" t="s">
        <v>78</v>
      </c>
      <c r="AY1101" s="170" t="s">
        <v>169</v>
      </c>
    </row>
    <row r="1102" spans="1:65" s="13" customFormat="1">
      <c r="B1102" s="160"/>
      <c r="D1102" s="161" t="s">
        <v>178</v>
      </c>
      <c r="E1102" s="162" t="s">
        <v>1</v>
      </c>
      <c r="F1102" s="163" t="s">
        <v>1202</v>
      </c>
      <c r="H1102" s="164">
        <v>37</v>
      </c>
      <c r="I1102" s="165"/>
      <c r="L1102" s="160"/>
      <c r="M1102" s="166"/>
      <c r="N1102" s="167"/>
      <c r="O1102" s="167"/>
      <c r="P1102" s="167"/>
      <c r="Q1102" s="167"/>
      <c r="R1102" s="167"/>
      <c r="S1102" s="167"/>
      <c r="T1102" s="168"/>
      <c r="AT1102" s="162" t="s">
        <v>178</v>
      </c>
      <c r="AU1102" s="162" t="s">
        <v>176</v>
      </c>
      <c r="AV1102" s="13" t="s">
        <v>176</v>
      </c>
      <c r="AW1102" s="13" t="s">
        <v>33</v>
      </c>
      <c r="AX1102" s="13" t="s">
        <v>86</v>
      </c>
      <c r="AY1102" s="162" t="s">
        <v>169</v>
      </c>
    </row>
    <row r="1103" spans="1:65" s="2" customFormat="1" ht="24.15" customHeight="1">
      <c r="A1103" s="33"/>
      <c r="B1103" s="145"/>
      <c r="C1103" s="146" t="s">
        <v>1203</v>
      </c>
      <c r="D1103" s="146" t="s">
        <v>171</v>
      </c>
      <c r="E1103" s="147" t="s">
        <v>1204</v>
      </c>
      <c r="F1103" s="148" t="s">
        <v>1205</v>
      </c>
      <c r="G1103" s="149" t="s">
        <v>369</v>
      </c>
      <c r="H1103" s="150">
        <v>1</v>
      </c>
      <c r="I1103" s="151"/>
      <c r="J1103" s="150">
        <f>ROUND(I1103*H1103,3)</f>
        <v>0</v>
      </c>
      <c r="K1103" s="152"/>
      <c r="L1103" s="34"/>
      <c r="M1103" s="153" t="s">
        <v>1</v>
      </c>
      <c r="N1103" s="154" t="s">
        <v>44</v>
      </c>
      <c r="O1103" s="59"/>
      <c r="P1103" s="155">
        <f>O1103*H1103</f>
        <v>0</v>
      </c>
      <c r="Q1103" s="155">
        <v>3.9640000000000002E-2</v>
      </c>
      <c r="R1103" s="155">
        <f>Q1103*H1103</f>
        <v>3.9640000000000002E-2</v>
      </c>
      <c r="S1103" s="155">
        <v>0</v>
      </c>
      <c r="T1103" s="156">
        <f>S1103*H1103</f>
        <v>0</v>
      </c>
      <c r="U1103" s="33"/>
      <c r="V1103" s="33"/>
      <c r="W1103" s="33"/>
      <c r="X1103" s="33"/>
      <c r="Y1103" s="33"/>
      <c r="Z1103" s="33"/>
      <c r="AA1103" s="33"/>
      <c r="AB1103" s="33"/>
      <c r="AC1103" s="33"/>
      <c r="AD1103" s="33"/>
      <c r="AE1103" s="33"/>
      <c r="AR1103" s="157" t="s">
        <v>175</v>
      </c>
      <c r="AT1103" s="157" t="s">
        <v>171</v>
      </c>
      <c r="AU1103" s="157" t="s">
        <v>176</v>
      </c>
      <c r="AY1103" s="18" t="s">
        <v>169</v>
      </c>
      <c r="BE1103" s="158">
        <f>IF(N1103="základná",J1103,0)</f>
        <v>0</v>
      </c>
      <c r="BF1103" s="158">
        <f>IF(N1103="znížená",J1103,0)</f>
        <v>0</v>
      </c>
      <c r="BG1103" s="158">
        <f>IF(N1103="zákl. prenesená",J1103,0)</f>
        <v>0</v>
      </c>
      <c r="BH1103" s="158">
        <f>IF(N1103="zníž. prenesená",J1103,0)</f>
        <v>0</v>
      </c>
      <c r="BI1103" s="158">
        <f>IF(N1103="nulová",J1103,0)</f>
        <v>0</v>
      </c>
      <c r="BJ1103" s="18" t="s">
        <v>176</v>
      </c>
      <c r="BK1103" s="159">
        <f>ROUND(I1103*H1103,3)</f>
        <v>0</v>
      </c>
      <c r="BL1103" s="18" t="s">
        <v>175</v>
      </c>
      <c r="BM1103" s="157" t="s">
        <v>1206</v>
      </c>
    </row>
    <row r="1104" spans="1:65" s="13" customFormat="1">
      <c r="B1104" s="160"/>
      <c r="D1104" s="161" t="s">
        <v>178</v>
      </c>
      <c r="E1104" s="162" t="s">
        <v>1</v>
      </c>
      <c r="F1104" s="163" t="s">
        <v>1207</v>
      </c>
      <c r="H1104" s="164">
        <v>1</v>
      </c>
      <c r="I1104" s="165"/>
      <c r="L1104" s="160"/>
      <c r="M1104" s="166"/>
      <c r="N1104" s="167"/>
      <c r="O1104" s="167"/>
      <c r="P1104" s="167"/>
      <c r="Q1104" s="167"/>
      <c r="R1104" s="167"/>
      <c r="S1104" s="167"/>
      <c r="T1104" s="168"/>
      <c r="AT1104" s="162" t="s">
        <v>178</v>
      </c>
      <c r="AU1104" s="162" t="s">
        <v>176</v>
      </c>
      <c r="AV1104" s="13" t="s">
        <v>176</v>
      </c>
      <c r="AW1104" s="13" t="s">
        <v>33</v>
      </c>
      <c r="AX1104" s="13" t="s">
        <v>86</v>
      </c>
      <c r="AY1104" s="162" t="s">
        <v>169</v>
      </c>
    </row>
    <row r="1105" spans="1:65" s="2" customFormat="1" ht="62.75" customHeight="1">
      <c r="A1105" s="33"/>
      <c r="B1105" s="145"/>
      <c r="C1105" s="192" t="s">
        <v>1208</v>
      </c>
      <c r="D1105" s="192" t="s">
        <v>345</v>
      </c>
      <c r="E1105" s="193" t="s">
        <v>1209</v>
      </c>
      <c r="F1105" s="194" t="s">
        <v>1210</v>
      </c>
      <c r="G1105" s="195" t="s">
        <v>369</v>
      </c>
      <c r="H1105" s="196">
        <v>1</v>
      </c>
      <c r="I1105" s="197"/>
      <c r="J1105" s="196">
        <f>ROUND(I1105*H1105,3)</f>
        <v>0</v>
      </c>
      <c r="K1105" s="198"/>
      <c r="L1105" s="199"/>
      <c r="M1105" s="200" t="s">
        <v>1</v>
      </c>
      <c r="N1105" s="201" t="s">
        <v>44</v>
      </c>
      <c r="O1105" s="59"/>
      <c r="P1105" s="155">
        <f>O1105*H1105</f>
        <v>0</v>
      </c>
      <c r="Q1105" s="155">
        <v>0.01</v>
      </c>
      <c r="R1105" s="155">
        <f>Q1105*H1105</f>
        <v>0.01</v>
      </c>
      <c r="S1105" s="155">
        <v>0</v>
      </c>
      <c r="T1105" s="156">
        <f>S1105*H1105</f>
        <v>0</v>
      </c>
      <c r="U1105" s="33"/>
      <c r="V1105" s="33"/>
      <c r="W1105" s="33"/>
      <c r="X1105" s="33"/>
      <c r="Y1105" s="33"/>
      <c r="Z1105" s="33"/>
      <c r="AA1105" s="33"/>
      <c r="AB1105" s="33"/>
      <c r="AC1105" s="33"/>
      <c r="AD1105" s="33"/>
      <c r="AE1105" s="33"/>
      <c r="AR1105" s="157" t="s">
        <v>245</v>
      </c>
      <c r="AT1105" s="157" t="s">
        <v>345</v>
      </c>
      <c r="AU1105" s="157" t="s">
        <v>176</v>
      </c>
      <c r="AY1105" s="18" t="s">
        <v>169</v>
      </c>
      <c r="BE1105" s="158">
        <f>IF(N1105="základná",J1105,0)</f>
        <v>0</v>
      </c>
      <c r="BF1105" s="158">
        <f>IF(N1105="znížená",J1105,0)</f>
        <v>0</v>
      </c>
      <c r="BG1105" s="158">
        <f>IF(N1105="zákl. prenesená",J1105,0)</f>
        <v>0</v>
      </c>
      <c r="BH1105" s="158">
        <f>IF(N1105="zníž. prenesená",J1105,0)</f>
        <v>0</v>
      </c>
      <c r="BI1105" s="158">
        <f>IF(N1105="nulová",J1105,0)</f>
        <v>0</v>
      </c>
      <c r="BJ1105" s="18" t="s">
        <v>176</v>
      </c>
      <c r="BK1105" s="159">
        <f>ROUND(I1105*H1105,3)</f>
        <v>0</v>
      </c>
      <c r="BL1105" s="18" t="s">
        <v>175</v>
      </c>
      <c r="BM1105" s="157" t="s">
        <v>1211</v>
      </c>
    </row>
    <row r="1106" spans="1:65" s="2" customFormat="1" ht="24.15" customHeight="1">
      <c r="A1106" s="33"/>
      <c r="B1106" s="145"/>
      <c r="C1106" s="146" t="s">
        <v>1212</v>
      </c>
      <c r="D1106" s="146" t="s">
        <v>171</v>
      </c>
      <c r="E1106" s="147" t="s">
        <v>1213</v>
      </c>
      <c r="F1106" s="148" t="s">
        <v>1214</v>
      </c>
      <c r="G1106" s="149" t="s">
        <v>353</v>
      </c>
      <c r="H1106" s="150">
        <v>12.525</v>
      </c>
      <c r="I1106" s="151"/>
      <c r="J1106" s="150">
        <f>ROUND(I1106*H1106,3)</f>
        <v>0</v>
      </c>
      <c r="K1106" s="152"/>
      <c r="L1106" s="34"/>
      <c r="M1106" s="153" t="s">
        <v>1</v>
      </c>
      <c r="N1106" s="154" t="s">
        <v>44</v>
      </c>
      <c r="O1106" s="59"/>
      <c r="P1106" s="155">
        <f>O1106*H1106</f>
        <v>0</v>
      </c>
      <c r="Q1106" s="155">
        <v>7.9399999999999991E-3</v>
      </c>
      <c r="R1106" s="155">
        <f>Q1106*H1106</f>
        <v>9.9448499999999995E-2</v>
      </c>
      <c r="S1106" s="155">
        <v>0</v>
      </c>
      <c r="T1106" s="156">
        <f>S1106*H1106</f>
        <v>0</v>
      </c>
      <c r="U1106" s="33"/>
      <c r="V1106" s="33"/>
      <c r="W1106" s="33"/>
      <c r="X1106" s="33"/>
      <c r="Y1106" s="33"/>
      <c r="Z1106" s="33"/>
      <c r="AA1106" s="33"/>
      <c r="AB1106" s="33"/>
      <c r="AC1106" s="33"/>
      <c r="AD1106" s="33"/>
      <c r="AE1106" s="33"/>
      <c r="AR1106" s="157" t="s">
        <v>175</v>
      </c>
      <c r="AT1106" s="157" t="s">
        <v>171</v>
      </c>
      <c r="AU1106" s="157" t="s">
        <v>176</v>
      </c>
      <c r="AY1106" s="18" t="s">
        <v>169</v>
      </c>
      <c r="BE1106" s="158">
        <f>IF(N1106="základná",J1106,0)</f>
        <v>0</v>
      </c>
      <c r="BF1106" s="158">
        <f>IF(N1106="znížená",J1106,0)</f>
        <v>0</v>
      </c>
      <c r="BG1106" s="158">
        <f>IF(N1106="zákl. prenesená",J1106,0)</f>
        <v>0</v>
      </c>
      <c r="BH1106" s="158">
        <f>IF(N1106="zníž. prenesená",J1106,0)</f>
        <v>0</v>
      </c>
      <c r="BI1106" s="158">
        <f>IF(N1106="nulová",J1106,0)</f>
        <v>0</v>
      </c>
      <c r="BJ1106" s="18" t="s">
        <v>176</v>
      </c>
      <c r="BK1106" s="159">
        <f>ROUND(I1106*H1106,3)</f>
        <v>0</v>
      </c>
      <c r="BL1106" s="18" t="s">
        <v>175</v>
      </c>
      <c r="BM1106" s="157" t="s">
        <v>1215</v>
      </c>
    </row>
    <row r="1107" spans="1:65" s="13" customFormat="1" ht="20">
      <c r="B1107" s="160"/>
      <c r="D1107" s="161" t="s">
        <v>178</v>
      </c>
      <c r="E1107" s="162" t="s">
        <v>1</v>
      </c>
      <c r="F1107" s="163" t="s">
        <v>1216</v>
      </c>
      <c r="H1107" s="164">
        <v>2.1</v>
      </c>
      <c r="I1107" s="165"/>
      <c r="L1107" s="160"/>
      <c r="M1107" s="166"/>
      <c r="N1107" s="167"/>
      <c r="O1107" s="167"/>
      <c r="P1107" s="167"/>
      <c r="Q1107" s="167"/>
      <c r="R1107" s="167"/>
      <c r="S1107" s="167"/>
      <c r="T1107" s="168"/>
      <c r="AT1107" s="162" t="s">
        <v>178</v>
      </c>
      <c r="AU1107" s="162" t="s">
        <v>176</v>
      </c>
      <c r="AV1107" s="13" t="s">
        <v>176</v>
      </c>
      <c r="AW1107" s="13" t="s">
        <v>33</v>
      </c>
      <c r="AX1107" s="13" t="s">
        <v>78</v>
      </c>
      <c r="AY1107" s="162" t="s">
        <v>169</v>
      </c>
    </row>
    <row r="1108" spans="1:65" s="13" customFormat="1">
      <c r="B1108" s="160"/>
      <c r="D1108" s="161" t="s">
        <v>178</v>
      </c>
      <c r="E1108" s="162" t="s">
        <v>1</v>
      </c>
      <c r="F1108" s="163" t="s">
        <v>1217</v>
      </c>
      <c r="H1108" s="164">
        <v>2.125</v>
      </c>
      <c r="I1108" s="165"/>
      <c r="L1108" s="160"/>
      <c r="M1108" s="166"/>
      <c r="N1108" s="167"/>
      <c r="O1108" s="167"/>
      <c r="P1108" s="167"/>
      <c r="Q1108" s="167"/>
      <c r="R1108" s="167"/>
      <c r="S1108" s="167"/>
      <c r="T1108" s="168"/>
      <c r="AT1108" s="162" t="s">
        <v>178</v>
      </c>
      <c r="AU1108" s="162" t="s">
        <v>176</v>
      </c>
      <c r="AV1108" s="13" t="s">
        <v>176</v>
      </c>
      <c r="AW1108" s="13" t="s">
        <v>33</v>
      </c>
      <c r="AX1108" s="13" t="s">
        <v>78</v>
      </c>
      <c r="AY1108" s="162" t="s">
        <v>169</v>
      </c>
    </row>
    <row r="1109" spans="1:65" s="13" customFormat="1">
      <c r="B1109" s="160"/>
      <c r="D1109" s="161" t="s">
        <v>178</v>
      </c>
      <c r="E1109" s="162" t="s">
        <v>1</v>
      </c>
      <c r="F1109" s="163" t="s">
        <v>1218</v>
      </c>
      <c r="H1109" s="164">
        <v>3</v>
      </c>
      <c r="I1109" s="165"/>
      <c r="L1109" s="160"/>
      <c r="M1109" s="166"/>
      <c r="N1109" s="167"/>
      <c r="O1109" s="167"/>
      <c r="P1109" s="167"/>
      <c r="Q1109" s="167"/>
      <c r="R1109" s="167"/>
      <c r="S1109" s="167"/>
      <c r="T1109" s="168"/>
      <c r="AT1109" s="162" t="s">
        <v>178</v>
      </c>
      <c r="AU1109" s="162" t="s">
        <v>176</v>
      </c>
      <c r="AV1109" s="13" t="s">
        <v>176</v>
      </c>
      <c r="AW1109" s="13" t="s">
        <v>33</v>
      </c>
      <c r="AX1109" s="13" t="s">
        <v>78</v>
      </c>
      <c r="AY1109" s="162" t="s">
        <v>169</v>
      </c>
    </row>
    <row r="1110" spans="1:65" s="13" customFormat="1">
      <c r="B1110" s="160"/>
      <c r="D1110" s="161" t="s">
        <v>178</v>
      </c>
      <c r="E1110" s="162" t="s">
        <v>1</v>
      </c>
      <c r="F1110" s="163" t="s">
        <v>1219</v>
      </c>
      <c r="H1110" s="164">
        <v>1.05</v>
      </c>
      <c r="I1110" s="165"/>
      <c r="L1110" s="160"/>
      <c r="M1110" s="166"/>
      <c r="N1110" s="167"/>
      <c r="O1110" s="167"/>
      <c r="P1110" s="167"/>
      <c r="Q1110" s="167"/>
      <c r="R1110" s="167"/>
      <c r="S1110" s="167"/>
      <c r="T1110" s="168"/>
      <c r="AT1110" s="162" t="s">
        <v>178</v>
      </c>
      <c r="AU1110" s="162" t="s">
        <v>176</v>
      </c>
      <c r="AV1110" s="13" t="s">
        <v>176</v>
      </c>
      <c r="AW1110" s="13" t="s">
        <v>33</v>
      </c>
      <c r="AX1110" s="13" t="s">
        <v>78</v>
      </c>
      <c r="AY1110" s="162" t="s">
        <v>169</v>
      </c>
    </row>
    <row r="1111" spans="1:65" s="13" customFormat="1">
      <c r="B1111" s="160"/>
      <c r="D1111" s="161" t="s">
        <v>178</v>
      </c>
      <c r="E1111" s="162" t="s">
        <v>1</v>
      </c>
      <c r="F1111" s="163" t="s">
        <v>1220</v>
      </c>
      <c r="H1111" s="164">
        <v>4.25</v>
      </c>
      <c r="I1111" s="165"/>
      <c r="L1111" s="160"/>
      <c r="M1111" s="166"/>
      <c r="N1111" s="167"/>
      <c r="O1111" s="167"/>
      <c r="P1111" s="167"/>
      <c r="Q1111" s="167"/>
      <c r="R1111" s="167"/>
      <c r="S1111" s="167"/>
      <c r="T1111" s="168"/>
      <c r="AT1111" s="162" t="s">
        <v>178</v>
      </c>
      <c r="AU1111" s="162" t="s">
        <v>176</v>
      </c>
      <c r="AV1111" s="13" t="s">
        <v>176</v>
      </c>
      <c r="AW1111" s="13" t="s">
        <v>33</v>
      </c>
      <c r="AX1111" s="13" t="s">
        <v>78</v>
      </c>
      <c r="AY1111" s="162" t="s">
        <v>169</v>
      </c>
    </row>
    <row r="1112" spans="1:65" s="15" customFormat="1">
      <c r="B1112" s="176"/>
      <c r="D1112" s="161" t="s">
        <v>178</v>
      </c>
      <c r="E1112" s="177" t="s">
        <v>1</v>
      </c>
      <c r="F1112" s="178" t="s">
        <v>186</v>
      </c>
      <c r="H1112" s="179">
        <v>12.525</v>
      </c>
      <c r="I1112" s="180"/>
      <c r="L1112" s="176"/>
      <c r="M1112" s="181"/>
      <c r="N1112" s="182"/>
      <c r="O1112" s="182"/>
      <c r="P1112" s="182"/>
      <c r="Q1112" s="182"/>
      <c r="R1112" s="182"/>
      <c r="S1112" s="182"/>
      <c r="T1112" s="183"/>
      <c r="AT1112" s="177" t="s">
        <v>178</v>
      </c>
      <c r="AU1112" s="177" t="s">
        <v>176</v>
      </c>
      <c r="AV1112" s="15" t="s">
        <v>175</v>
      </c>
      <c r="AW1112" s="15" t="s">
        <v>33</v>
      </c>
      <c r="AX1112" s="15" t="s">
        <v>86</v>
      </c>
      <c r="AY1112" s="177" t="s">
        <v>169</v>
      </c>
    </row>
    <row r="1113" spans="1:65" s="2" customFormat="1" ht="24.15" customHeight="1">
      <c r="A1113" s="33"/>
      <c r="B1113" s="145"/>
      <c r="C1113" s="192" t="s">
        <v>1221</v>
      </c>
      <c r="D1113" s="192" t="s">
        <v>345</v>
      </c>
      <c r="E1113" s="193" t="s">
        <v>1222</v>
      </c>
      <c r="F1113" s="194" t="s">
        <v>1223</v>
      </c>
      <c r="G1113" s="195" t="s">
        <v>353</v>
      </c>
      <c r="H1113" s="196">
        <v>12.525</v>
      </c>
      <c r="I1113" s="197"/>
      <c r="J1113" s="196">
        <f>ROUND(I1113*H1113,3)</f>
        <v>0</v>
      </c>
      <c r="K1113" s="198"/>
      <c r="L1113" s="199"/>
      <c r="M1113" s="200" t="s">
        <v>1</v>
      </c>
      <c r="N1113" s="201" t="s">
        <v>44</v>
      </c>
      <c r="O1113" s="59"/>
      <c r="P1113" s="155">
        <f>O1113*H1113</f>
        <v>0</v>
      </c>
      <c r="Q1113" s="155">
        <v>1.14E-3</v>
      </c>
      <c r="R1113" s="155">
        <f>Q1113*H1113</f>
        <v>1.42785E-2</v>
      </c>
      <c r="S1113" s="155">
        <v>0</v>
      </c>
      <c r="T1113" s="156">
        <f>S1113*H1113</f>
        <v>0</v>
      </c>
      <c r="U1113" s="33"/>
      <c r="V1113" s="33"/>
      <c r="W1113" s="33"/>
      <c r="X1113" s="33"/>
      <c r="Y1113" s="33"/>
      <c r="Z1113" s="33"/>
      <c r="AA1113" s="33"/>
      <c r="AB1113" s="33"/>
      <c r="AC1113" s="33"/>
      <c r="AD1113" s="33"/>
      <c r="AE1113" s="33"/>
      <c r="AR1113" s="157" t="s">
        <v>245</v>
      </c>
      <c r="AT1113" s="157" t="s">
        <v>345</v>
      </c>
      <c r="AU1113" s="157" t="s">
        <v>176</v>
      </c>
      <c r="AY1113" s="18" t="s">
        <v>169</v>
      </c>
      <c r="BE1113" s="158">
        <f>IF(N1113="základná",J1113,0)</f>
        <v>0</v>
      </c>
      <c r="BF1113" s="158">
        <f>IF(N1113="znížená",J1113,0)</f>
        <v>0</v>
      </c>
      <c r="BG1113" s="158">
        <f>IF(N1113="zákl. prenesená",J1113,0)</f>
        <v>0</v>
      </c>
      <c r="BH1113" s="158">
        <f>IF(N1113="zníž. prenesená",J1113,0)</f>
        <v>0</v>
      </c>
      <c r="BI1113" s="158">
        <f>IF(N1113="nulová",J1113,0)</f>
        <v>0</v>
      </c>
      <c r="BJ1113" s="18" t="s">
        <v>176</v>
      </c>
      <c r="BK1113" s="159">
        <f>ROUND(I1113*H1113,3)</f>
        <v>0</v>
      </c>
      <c r="BL1113" s="18" t="s">
        <v>175</v>
      </c>
      <c r="BM1113" s="157" t="s">
        <v>1224</v>
      </c>
    </row>
    <row r="1114" spans="1:65" s="12" customFormat="1" ht="22.75" customHeight="1">
      <c r="B1114" s="132"/>
      <c r="D1114" s="133" t="s">
        <v>77</v>
      </c>
      <c r="E1114" s="143" t="s">
        <v>245</v>
      </c>
      <c r="F1114" s="143" t="s">
        <v>1225</v>
      </c>
      <c r="I1114" s="135"/>
      <c r="J1114" s="144">
        <f>BK1114</f>
        <v>0</v>
      </c>
      <c r="L1114" s="132"/>
      <c r="M1114" s="137"/>
      <c r="N1114" s="138"/>
      <c r="O1114" s="138"/>
      <c r="P1114" s="139">
        <f>SUM(P1115:P1117)</f>
        <v>0</v>
      </c>
      <c r="Q1114" s="138"/>
      <c r="R1114" s="139">
        <f>SUM(R1115:R1117)</f>
        <v>0</v>
      </c>
      <c r="S1114" s="138"/>
      <c r="T1114" s="140">
        <f>SUM(T1115:T1117)</f>
        <v>0</v>
      </c>
      <c r="AR1114" s="133" t="s">
        <v>86</v>
      </c>
      <c r="AT1114" s="141" t="s">
        <v>77</v>
      </c>
      <c r="AU1114" s="141" t="s">
        <v>86</v>
      </c>
      <c r="AY1114" s="133" t="s">
        <v>169</v>
      </c>
      <c r="BK1114" s="142">
        <f>SUM(BK1115:BK1117)</f>
        <v>0</v>
      </c>
    </row>
    <row r="1115" spans="1:65" s="2" customFormat="1" ht="37.75" customHeight="1">
      <c r="A1115" s="33"/>
      <c r="B1115" s="145"/>
      <c r="C1115" s="146" t="s">
        <v>1226</v>
      </c>
      <c r="D1115" s="146" t="s">
        <v>171</v>
      </c>
      <c r="E1115" s="147" t="s">
        <v>1227</v>
      </c>
      <c r="F1115" s="148" t="s">
        <v>1228</v>
      </c>
      <c r="G1115" s="149" t="s">
        <v>369</v>
      </c>
      <c r="H1115" s="150">
        <v>1</v>
      </c>
      <c r="I1115" s="151"/>
      <c r="J1115" s="150">
        <f>ROUND(I1115*H1115,3)</f>
        <v>0</v>
      </c>
      <c r="K1115" s="152"/>
      <c r="L1115" s="34"/>
      <c r="M1115" s="153" t="s">
        <v>1</v>
      </c>
      <c r="N1115" s="154" t="s">
        <v>44</v>
      </c>
      <c r="O1115" s="59"/>
      <c r="P1115" s="155">
        <f>O1115*H1115</f>
        <v>0</v>
      </c>
      <c r="Q1115" s="155">
        <v>0</v>
      </c>
      <c r="R1115" s="155">
        <f>Q1115*H1115</f>
        <v>0</v>
      </c>
      <c r="S1115" s="155">
        <v>0</v>
      </c>
      <c r="T1115" s="156">
        <f>S1115*H1115</f>
        <v>0</v>
      </c>
      <c r="U1115" s="33"/>
      <c r="V1115" s="33"/>
      <c r="W1115" s="33"/>
      <c r="X1115" s="33"/>
      <c r="Y1115" s="33"/>
      <c r="Z1115" s="33"/>
      <c r="AA1115" s="33"/>
      <c r="AB1115" s="33"/>
      <c r="AC1115" s="33"/>
      <c r="AD1115" s="33"/>
      <c r="AE1115" s="33"/>
      <c r="AR1115" s="157" t="s">
        <v>175</v>
      </c>
      <c r="AT1115" s="157" t="s">
        <v>171</v>
      </c>
      <c r="AU1115" s="157" t="s">
        <v>176</v>
      </c>
      <c r="AY1115" s="18" t="s">
        <v>169</v>
      </c>
      <c r="BE1115" s="158">
        <f>IF(N1115="základná",J1115,0)</f>
        <v>0</v>
      </c>
      <c r="BF1115" s="158">
        <f>IF(N1115="znížená",J1115,0)</f>
        <v>0</v>
      </c>
      <c r="BG1115" s="158">
        <f>IF(N1115="zákl. prenesená",J1115,0)</f>
        <v>0</v>
      </c>
      <c r="BH1115" s="158">
        <f>IF(N1115="zníž. prenesená",J1115,0)</f>
        <v>0</v>
      </c>
      <c r="BI1115" s="158">
        <f>IF(N1115="nulová",J1115,0)</f>
        <v>0</v>
      </c>
      <c r="BJ1115" s="18" t="s">
        <v>176</v>
      </c>
      <c r="BK1115" s="159">
        <f>ROUND(I1115*H1115,3)</f>
        <v>0</v>
      </c>
      <c r="BL1115" s="18" t="s">
        <v>175</v>
      </c>
      <c r="BM1115" s="157" t="s">
        <v>1229</v>
      </c>
    </row>
    <row r="1116" spans="1:65" s="2" customFormat="1" ht="37.75" customHeight="1">
      <c r="A1116" s="33"/>
      <c r="B1116" s="145"/>
      <c r="C1116" s="146" t="s">
        <v>1230</v>
      </c>
      <c r="D1116" s="146" t="s">
        <v>171</v>
      </c>
      <c r="E1116" s="147" t="s">
        <v>1231</v>
      </c>
      <c r="F1116" s="148" t="s">
        <v>1232</v>
      </c>
      <c r="G1116" s="149" t="s">
        <v>369</v>
      </c>
      <c r="H1116" s="150">
        <v>1</v>
      </c>
      <c r="I1116" s="151"/>
      <c r="J1116" s="150">
        <f>ROUND(I1116*H1116,3)</f>
        <v>0</v>
      </c>
      <c r="K1116" s="152"/>
      <c r="L1116" s="34"/>
      <c r="M1116" s="153" t="s">
        <v>1</v>
      </c>
      <c r="N1116" s="154" t="s">
        <v>44</v>
      </c>
      <c r="O1116" s="59"/>
      <c r="P1116" s="155">
        <f>O1116*H1116</f>
        <v>0</v>
      </c>
      <c r="Q1116" s="155">
        <v>0</v>
      </c>
      <c r="R1116" s="155">
        <f>Q1116*H1116</f>
        <v>0</v>
      </c>
      <c r="S1116" s="155">
        <v>0</v>
      </c>
      <c r="T1116" s="156">
        <f>S1116*H1116</f>
        <v>0</v>
      </c>
      <c r="U1116" s="33"/>
      <c r="V1116" s="33"/>
      <c r="W1116" s="33"/>
      <c r="X1116" s="33"/>
      <c r="Y1116" s="33"/>
      <c r="Z1116" s="33"/>
      <c r="AA1116" s="33"/>
      <c r="AB1116" s="33"/>
      <c r="AC1116" s="33"/>
      <c r="AD1116" s="33"/>
      <c r="AE1116" s="33"/>
      <c r="AR1116" s="157" t="s">
        <v>175</v>
      </c>
      <c r="AT1116" s="157" t="s">
        <v>171</v>
      </c>
      <c r="AU1116" s="157" t="s">
        <v>176</v>
      </c>
      <c r="AY1116" s="18" t="s">
        <v>169</v>
      </c>
      <c r="BE1116" s="158">
        <f>IF(N1116="základná",J1116,0)</f>
        <v>0</v>
      </c>
      <c r="BF1116" s="158">
        <f>IF(N1116="znížená",J1116,0)</f>
        <v>0</v>
      </c>
      <c r="BG1116" s="158">
        <f>IF(N1116="zákl. prenesená",J1116,0)</f>
        <v>0</v>
      </c>
      <c r="BH1116" s="158">
        <f>IF(N1116="zníž. prenesená",J1116,0)</f>
        <v>0</v>
      </c>
      <c r="BI1116" s="158">
        <f>IF(N1116="nulová",J1116,0)</f>
        <v>0</v>
      </c>
      <c r="BJ1116" s="18" t="s">
        <v>176</v>
      </c>
      <c r="BK1116" s="159">
        <f>ROUND(I1116*H1116,3)</f>
        <v>0</v>
      </c>
      <c r="BL1116" s="18" t="s">
        <v>175</v>
      </c>
      <c r="BM1116" s="157" t="s">
        <v>1233</v>
      </c>
    </row>
    <row r="1117" spans="1:65" s="2" customFormat="1" ht="37.75" customHeight="1">
      <c r="A1117" s="33"/>
      <c r="B1117" s="145"/>
      <c r="C1117" s="146" t="s">
        <v>1234</v>
      </c>
      <c r="D1117" s="146" t="s">
        <v>171</v>
      </c>
      <c r="E1117" s="147" t="s">
        <v>1235</v>
      </c>
      <c r="F1117" s="148" t="s">
        <v>1236</v>
      </c>
      <c r="G1117" s="149" t="s">
        <v>369</v>
      </c>
      <c r="H1117" s="150">
        <v>1</v>
      </c>
      <c r="I1117" s="151"/>
      <c r="J1117" s="150">
        <f>ROUND(I1117*H1117,3)</f>
        <v>0</v>
      </c>
      <c r="K1117" s="152"/>
      <c r="L1117" s="34"/>
      <c r="M1117" s="153" t="s">
        <v>1</v>
      </c>
      <c r="N1117" s="154" t="s">
        <v>44</v>
      </c>
      <c r="O1117" s="59"/>
      <c r="P1117" s="155">
        <f>O1117*H1117</f>
        <v>0</v>
      </c>
      <c r="Q1117" s="155">
        <v>0</v>
      </c>
      <c r="R1117" s="155">
        <f>Q1117*H1117</f>
        <v>0</v>
      </c>
      <c r="S1117" s="155">
        <v>0</v>
      </c>
      <c r="T1117" s="156">
        <f>S1117*H1117</f>
        <v>0</v>
      </c>
      <c r="U1117" s="33"/>
      <c r="V1117" s="33"/>
      <c r="W1117" s="33"/>
      <c r="X1117" s="33"/>
      <c r="Y1117" s="33"/>
      <c r="Z1117" s="33"/>
      <c r="AA1117" s="33"/>
      <c r="AB1117" s="33"/>
      <c r="AC1117" s="33"/>
      <c r="AD1117" s="33"/>
      <c r="AE1117" s="33"/>
      <c r="AR1117" s="157" t="s">
        <v>175</v>
      </c>
      <c r="AT1117" s="157" t="s">
        <v>171</v>
      </c>
      <c r="AU1117" s="157" t="s">
        <v>176</v>
      </c>
      <c r="AY1117" s="18" t="s">
        <v>169</v>
      </c>
      <c r="BE1117" s="158">
        <f>IF(N1117="základná",J1117,0)</f>
        <v>0</v>
      </c>
      <c r="BF1117" s="158">
        <f>IF(N1117="znížená",J1117,0)</f>
        <v>0</v>
      </c>
      <c r="BG1117" s="158">
        <f>IF(N1117="zákl. prenesená",J1117,0)</f>
        <v>0</v>
      </c>
      <c r="BH1117" s="158">
        <f>IF(N1117="zníž. prenesená",J1117,0)</f>
        <v>0</v>
      </c>
      <c r="BI1117" s="158">
        <f>IF(N1117="nulová",J1117,0)</f>
        <v>0</v>
      </c>
      <c r="BJ1117" s="18" t="s">
        <v>176</v>
      </c>
      <c r="BK1117" s="159">
        <f>ROUND(I1117*H1117,3)</f>
        <v>0</v>
      </c>
      <c r="BL1117" s="18" t="s">
        <v>175</v>
      </c>
      <c r="BM1117" s="157" t="s">
        <v>1237</v>
      </c>
    </row>
    <row r="1118" spans="1:65" s="12" customFormat="1" ht="22.75" customHeight="1">
      <c r="B1118" s="132"/>
      <c r="D1118" s="133" t="s">
        <v>77</v>
      </c>
      <c r="E1118" s="143" t="s">
        <v>278</v>
      </c>
      <c r="F1118" s="143" t="s">
        <v>1238</v>
      </c>
      <c r="I1118" s="135"/>
      <c r="J1118" s="144">
        <f>BK1118</f>
        <v>0</v>
      </c>
      <c r="L1118" s="132"/>
      <c r="M1118" s="137"/>
      <c r="N1118" s="138"/>
      <c r="O1118" s="138"/>
      <c r="P1118" s="139">
        <f>SUM(P1119:P1251)</f>
        <v>0</v>
      </c>
      <c r="Q1118" s="138"/>
      <c r="R1118" s="139">
        <f>SUM(R1119:R1251)</f>
        <v>34.066412169999992</v>
      </c>
      <c r="S1118" s="138"/>
      <c r="T1118" s="140">
        <f>SUM(T1119:T1251)</f>
        <v>0.13</v>
      </c>
      <c r="AR1118" s="133" t="s">
        <v>86</v>
      </c>
      <c r="AT1118" s="141" t="s">
        <v>77</v>
      </c>
      <c r="AU1118" s="141" t="s">
        <v>86</v>
      </c>
      <c r="AY1118" s="133" t="s">
        <v>169</v>
      </c>
      <c r="BK1118" s="142">
        <f>SUM(BK1119:BK1251)</f>
        <v>0</v>
      </c>
    </row>
    <row r="1119" spans="1:65" s="2" customFormat="1" ht="37.75" customHeight="1">
      <c r="A1119" s="33"/>
      <c r="B1119" s="145"/>
      <c r="C1119" s="146" t="s">
        <v>1239</v>
      </c>
      <c r="D1119" s="146" t="s">
        <v>171</v>
      </c>
      <c r="E1119" s="147" t="s">
        <v>1240</v>
      </c>
      <c r="F1119" s="148" t="s">
        <v>1241</v>
      </c>
      <c r="G1119" s="149" t="s">
        <v>353</v>
      </c>
      <c r="H1119" s="150">
        <v>30.3</v>
      </c>
      <c r="I1119" s="151"/>
      <c r="J1119" s="150">
        <f>ROUND(I1119*H1119,3)</f>
        <v>0</v>
      </c>
      <c r="K1119" s="152"/>
      <c r="L1119" s="34"/>
      <c r="M1119" s="153" t="s">
        <v>1</v>
      </c>
      <c r="N1119" s="154" t="s">
        <v>44</v>
      </c>
      <c r="O1119" s="59"/>
      <c r="P1119" s="155">
        <f>O1119*H1119</f>
        <v>0</v>
      </c>
      <c r="Q1119" s="155">
        <v>9.8530000000000006E-2</v>
      </c>
      <c r="R1119" s="155">
        <f>Q1119*H1119</f>
        <v>2.9854590000000001</v>
      </c>
      <c r="S1119" s="155">
        <v>0</v>
      </c>
      <c r="T1119" s="156">
        <f>S1119*H1119</f>
        <v>0</v>
      </c>
      <c r="U1119" s="33"/>
      <c r="V1119" s="33"/>
      <c r="W1119" s="33"/>
      <c r="X1119" s="33"/>
      <c r="Y1119" s="33"/>
      <c r="Z1119" s="33"/>
      <c r="AA1119" s="33"/>
      <c r="AB1119" s="33"/>
      <c r="AC1119" s="33"/>
      <c r="AD1119" s="33"/>
      <c r="AE1119" s="33"/>
      <c r="AR1119" s="157" t="s">
        <v>175</v>
      </c>
      <c r="AT1119" s="157" t="s">
        <v>171</v>
      </c>
      <c r="AU1119" s="157" t="s">
        <v>176</v>
      </c>
      <c r="AY1119" s="18" t="s">
        <v>169</v>
      </c>
      <c r="BE1119" s="158">
        <f>IF(N1119="základná",J1119,0)</f>
        <v>0</v>
      </c>
      <c r="BF1119" s="158">
        <f>IF(N1119="znížená",J1119,0)</f>
        <v>0</v>
      </c>
      <c r="BG1119" s="158">
        <f>IF(N1119="zákl. prenesená",J1119,0)</f>
        <v>0</v>
      </c>
      <c r="BH1119" s="158">
        <f>IF(N1119="zníž. prenesená",J1119,0)</f>
        <v>0</v>
      </c>
      <c r="BI1119" s="158">
        <f>IF(N1119="nulová",J1119,0)</f>
        <v>0</v>
      </c>
      <c r="BJ1119" s="18" t="s">
        <v>176</v>
      </c>
      <c r="BK1119" s="159">
        <f>ROUND(I1119*H1119,3)</f>
        <v>0</v>
      </c>
      <c r="BL1119" s="18" t="s">
        <v>175</v>
      </c>
      <c r="BM1119" s="157" t="s">
        <v>1242</v>
      </c>
    </row>
    <row r="1120" spans="1:65" s="14" customFormat="1">
      <c r="B1120" s="169"/>
      <c r="D1120" s="161" t="s">
        <v>178</v>
      </c>
      <c r="E1120" s="170" t="s">
        <v>1</v>
      </c>
      <c r="F1120" s="171" t="s">
        <v>1243</v>
      </c>
      <c r="H1120" s="170" t="s">
        <v>1</v>
      </c>
      <c r="I1120" s="172"/>
      <c r="L1120" s="169"/>
      <c r="M1120" s="173"/>
      <c r="N1120" s="174"/>
      <c r="O1120" s="174"/>
      <c r="P1120" s="174"/>
      <c r="Q1120" s="174"/>
      <c r="R1120" s="174"/>
      <c r="S1120" s="174"/>
      <c r="T1120" s="175"/>
      <c r="AT1120" s="170" t="s">
        <v>178</v>
      </c>
      <c r="AU1120" s="170" t="s">
        <v>176</v>
      </c>
      <c r="AV1120" s="14" t="s">
        <v>86</v>
      </c>
      <c r="AW1120" s="14" t="s">
        <v>33</v>
      </c>
      <c r="AX1120" s="14" t="s">
        <v>78</v>
      </c>
      <c r="AY1120" s="170" t="s">
        <v>169</v>
      </c>
    </row>
    <row r="1121" spans="1:65" s="13" customFormat="1">
      <c r="B1121" s="160"/>
      <c r="D1121" s="161" t="s">
        <v>178</v>
      </c>
      <c r="E1121" s="162" t="s">
        <v>1</v>
      </c>
      <c r="F1121" s="163" t="s">
        <v>1244</v>
      </c>
      <c r="H1121" s="164">
        <v>27.4</v>
      </c>
      <c r="I1121" s="165"/>
      <c r="L1121" s="160"/>
      <c r="M1121" s="166"/>
      <c r="N1121" s="167"/>
      <c r="O1121" s="167"/>
      <c r="P1121" s="167"/>
      <c r="Q1121" s="167"/>
      <c r="R1121" s="167"/>
      <c r="S1121" s="167"/>
      <c r="T1121" s="168"/>
      <c r="AT1121" s="162" t="s">
        <v>178</v>
      </c>
      <c r="AU1121" s="162" t="s">
        <v>176</v>
      </c>
      <c r="AV1121" s="13" t="s">
        <v>176</v>
      </c>
      <c r="AW1121" s="13" t="s">
        <v>33</v>
      </c>
      <c r="AX1121" s="13" t="s">
        <v>78</v>
      </c>
      <c r="AY1121" s="162" t="s">
        <v>169</v>
      </c>
    </row>
    <row r="1122" spans="1:65" s="14" customFormat="1">
      <c r="B1122" s="169"/>
      <c r="D1122" s="161" t="s">
        <v>178</v>
      </c>
      <c r="E1122" s="170" t="s">
        <v>1</v>
      </c>
      <c r="F1122" s="171" t="s">
        <v>1245</v>
      </c>
      <c r="H1122" s="170" t="s">
        <v>1</v>
      </c>
      <c r="I1122" s="172"/>
      <c r="L1122" s="169"/>
      <c r="M1122" s="173"/>
      <c r="N1122" s="174"/>
      <c r="O1122" s="174"/>
      <c r="P1122" s="174"/>
      <c r="Q1122" s="174"/>
      <c r="R1122" s="174"/>
      <c r="S1122" s="174"/>
      <c r="T1122" s="175"/>
      <c r="AT1122" s="170" t="s">
        <v>178</v>
      </c>
      <c r="AU1122" s="170" t="s">
        <v>176</v>
      </c>
      <c r="AV1122" s="14" t="s">
        <v>86</v>
      </c>
      <c r="AW1122" s="14" t="s">
        <v>33</v>
      </c>
      <c r="AX1122" s="14" t="s">
        <v>78</v>
      </c>
      <c r="AY1122" s="170" t="s">
        <v>169</v>
      </c>
    </row>
    <row r="1123" spans="1:65" s="13" customFormat="1">
      <c r="B1123" s="160"/>
      <c r="D1123" s="161" t="s">
        <v>178</v>
      </c>
      <c r="E1123" s="162" t="s">
        <v>1</v>
      </c>
      <c r="F1123" s="163" t="s">
        <v>1246</v>
      </c>
      <c r="H1123" s="164">
        <v>2.9</v>
      </c>
      <c r="I1123" s="165"/>
      <c r="L1123" s="160"/>
      <c r="M1123" s="166"/>
      <c r="N1123" s="167"/>
      <c r="O1123" s="167"/>
      <c r="P1123" s="167"/>
      <c r="Q1123" s="167"/>
      <c r="R1123" s="167"/>
      <c r="S1123" s="167"/>
      <c r="T1123" s="168"/>
      <c r="AT1123" s="162" t="s">
        <v>178</v>
      </c>
      <c r="AU1123" s="162" t="s">
        <v>176</v>
      </c>
      <c r="AV1123" s="13" t="s">
        <v>176</v>
      </c>
      <c r="AW1123" s="13" t="s">
        <v>33</v>
      </c>
      <c r="AX1123" s="13" t="s">
        <v>78</v>
      </c>
      <c r="AY1123" s="162" t="s">
        <v>169</v>
      </c>
    </row>
    <row r="1124" spans="1:65" s="15" customFormat="1">
      <c r="B1124" s="176"/>
      <c r="D1124" s="161" t="s">
        <v>178</v>
      </c>
      <c r="E1124" s="177" t="s">
        <v>1</v>
      </c>
      <c r="F1124" s="178" t="s">
        <v>186</v>
      </c>
      <c r="H1124" s="179">
        <v>30.299999999999997</v>
      </c>
      <c r="I1124" s="180"/>
      <c r="L1124" s="176"/>
      <c r="M1124" s="181"/>
      <c r="N1124" s="182"/>
      <c r="O1124" s="182"/>
      <c r="P1124" s="182"/>
      <c r="Q1124" s="182"/>
      <c r="R1124" s="182"/>
      <c r="S1124" s="182"/>
      <c r="T1124" s="183"/>
      <c r="AT1124" s="177" t="s">
        <v>178</v>
      </c>
      <c r="AU1124" s="177" t="s">
        <v>176</v>
      </c>
      <c r="AV1124" s="15" t="s">
        <v>175</v>
      </c>
      <c r="AW1124" s="15" t="s">
        <v>33</v>
      </c>
      <c r="AX1124" s="15" t="s">
        <v>86</v>
      </c>
      <c r="AY1124" s="177" t="s">
        <v>169</v>
      </c>
    </row>
    <row r="1125" spans="1:65" s="2" customFormat="1" ht="14.4" customHeight="1">
      <c r="A1125" s="33"/>
      <c r="B1125" s="145"/>
      <c r="C1125" s="192" t="s">
        <v>1247</v>
      </c>
      <c r="D1125" s="192" t="s">
        <v>345</v>
      </c>
      <c r="E1125" s="193" t="s">
        <v>1248</v>
      </c>
      <c r="F1125" s="194" t="s">
        <v>1249</v>
      </c>
      <c r="G1125" s="195" t="s">
        <v>369</v>
      </c>
      <c r="H1125" s="196">
        <v>30.603000000000002</v>
      </c>
      <c r="I1125" s="197"/>
      <c r="J1125" s="196">
        <f>ROUND(I1125*H1125,3)</f>
        <v>0</v>
      </c>
      <c r="K1125" s="198"/>
      <c r="L1125" s="199"/>
      <c r="M1125" s="200" t="s">
        <v>1</v>
      </c>
      <c r="N1125" s="201" t="s">
        <v>44</v>
      </c>
      <c r="O1125" s="59"/>
      <c r="P1125" s="155">
        <f>O1125*H1125</f>
        <v>0</v>
      </c>
      <c r="Q1125" s="155">
        <v>2.3E-2</v>
      </c>
      <c r="R1125" s="155">
        <f>Q1125*H1125</f>
        <v>0.70386900000000008</v>
      </c>
      <c r="S1125" s="155">
        <v>0</v>
      </c>
      <c r="T1125" s="156">
        <f>S1125*H1125</f>
        <v>0</v>
      </c>
      <c r="U1125" s="33"/>
      <c r="V1125" s="33"/>
      <c r="W1125" s="33"/>
      <c r="X1125" s="33"/>
      <c r="Y1125" s="33"/>
      <c r="Z1125" s="33"/>
      <c r="AA1125" s="33"/>
      <c r="AB1125" s="33"/>
      <c r="AC1125" s="33"/>
      <c r="AD1125" s="33"/>
      <c r="AE1125" s="33"/>
      <c r="AR1125" s="157" t="s">
        <v>245</v>
      </c>
      <c r="AT1125" s="157" t="s">
        <v>345</v>
      </c>
      <c r="AU1125" s="157" t="s">
        <v>176</v>
      </c>
      <c r="AY1125" s="18" t="s">
        <v>169</v>
      </c>
      <c r="BE1125" s="158">
        <f>IF(N1125="základná",J1125,0)</f>
        <v>0</v>
      </c>
      <c r="BF1125" s="158">
        <f>IF(N1125="znížená",J1125,0)</f>
        <v>0</v>
      </c>
      <c r="BG1125" s="158">
        <f>IF(N1125="zákl. prenesená",J1125,0)</f>
        <v>0</v>
      </c>
      <c r="BH1125" s="158">
        <f>IF(N1125="zníž. prenesená",J1125,0)</f>
        <v>0</v>
      </c>
      <c r="BI1125" s="158">
        <f>IF(N1125="nulová",J1125,0)</f>
        <v>0</v>
      </c>
      <c r="BJ1125" s="18" t="s">
        <v>176</v>
      </c>
      <c r="BK1125" s="159">
        <f>ROUND(I1125*H1125,3)</f>
        <v>0</v>
      </c>
      <c r="BL1125" s="18" t="s">
        <v>175</v>
      </c>
      <c r="BM1125" s="157" t="s">
        <v>1250</v>
      </c>
    </row>
    <row r="1126" spans="1:65" s="13" customFormat="1">
      <c r="B1126" s="160"/>
      <c r="D1126" s="161" t="s">
        <v>178</v>
      </c>
      <c r="F1126" s="163" t="s">
        <v>1251</v>
      </c>
      <c r="H1126" s="164">
        <v>30.603000000000002</v>
      </c>
      <c r="I1126" s="165"/>
      <c r="L1126" s="160"/>
      <c r="M1126" s="166"/>
      <c r="N1126" s="167"/>
      <c r="O1126" s="167"/>
      <c r="P1126" s="167"/>
      <c r="Q1126" s="167"/>
      <c r="R1126" s="167"/>
      <c r="S1126" s="167"/>
      <c r="T1126" s="168"/>
      <c r="AT1126" s="162" t="s">
        <v>178</v>
      </c>
      <c r="AU1126" s="162" t="s">
        <v>176</v>
      </c>
      <c r="AV1126" s="13" t="s">
        <v>176</v>
      </c>
      <c r="AW1126" s="13" t="s">
        <v>3</v>
      </c>
      <c r="AX1126" s="13" t="s">
        <v>86</v>
      </c>
      <c r="AY1126" s="162" t="s">
        <v>169</v>
      </c>
    </row>
    <row r="1127" spans="1:65" s="2" customFormat="1" ht="24.15" customHeight="1">
      <c r="A1127" s="33"/>
      <c r="B1127" s="145"/>
      <c r="C1127" s="146" t="s">
        <v>1252</v>
      </c>
      <c r="D1127" s="146" t="s">
        <v>171</v>
      </c>
      <c r="E1127" s="147" t="s">
        <v>1253</v>
      </c>
      <c r="F1127" s="148" t="s">
        <v>1254</v>
      </c>
      <c r="G1127" s="149" t="s">
        <v>181</v>
      </c>
      <c r="H1127" s="150">
        <v>1.5149999999999999</v>
      </c>
      <c r="I1127" s="151"/>
      <c r="J1127" s="150">
        <f>ROUND(I1127*H1127,3)</f>
        <v>0</v>
      </c>
      <c r="K1127" s="152"/>
      <c r="L1127" s="34"/>
      <c r="M1127" s="153" t="s">
        <v>1</v>
      </c>
      <c r="N1127" s="154" t="s">
        <v>44</v>
      </c>
      <c r="O1127" s="59"/>
      <c r="P1127" s="155">
        <f>O1127*H1127</f>
        <v>0</v>
      </c>
      <c r="Q1127" s="155">
        <v>2.2151299999999998</v>
      </c>
      <c r="R1127" s="155">
        <f>Q1127*H1127</f>
        <v>3.3559219499999995</v>
      </c>
      <c r="S1127" s="155">
        <v>0</v>
      </c>
      <c r="T1127" s="156">
        <f>S1127*H1127</f>
        <v>0</v>
      </c>
      <c r="U1127" s="33"/>
      <c r="V1127" s="33"/>
      <c r="W1127" s="33"/>
      <c r="X1127" s="33"/>
      <c r="Y1127" s="33"/>
      <c r="Z1127" s="33"/>
      <c r="AA1127" s="33"/>
      <c r="AB1127" s="33"/>
      <c r="AC1127" s="33"/>
      <c r="AD1127" s="33"/>
      <c r="AE1127" s="33"/>
      <c r="AR1127" s="157" t="s">
        <v>175</v>
      </c>
      <c r="AT1127" s="157" t="s">
        <v>171</v>
      </c>
      <c r="AU1127" s="157" t="s">
        <v>176</v>
      </c>
      <c r="AY1127" s="18" t="s">
        <v>169</v>
      </c>
      <c r="BE1127" s="158">
        <f>IF(N1127="základná",J1127,0)</f>
        <v>0</v>
      </c>
      <c r="BF1127" s="158">
        <f>IF(N1127="znížená",J1127,0)</f>
        <v>0</v>
      </c>
      <c r="BG1127" s="158">
        <f>IF(N1127="zákl. prenesená",J1127,0)</f>
        <v>0</v>
      </c>
      <c r="BH1127" s="158">
        <f>IF(N1127="zníž. prenesená",J1127,0)</f>
        <v>0</v>
      </c>
      <c r="BI1127" s="158">
        <f>IF(N1127="nulová",J1127,0)</f>
        <v>0</v>
      </c>
      <c r="BJ1127" s="18" t="s">
        <v>176</v>
      </c>
      <c r="BK1127" s="159">
        <f>ROUND(I1127*H1127,3)</f>
        <v>0</v>
      </c>
      <c r="BL1127" s="18" t="s">
        <v>175</v>
      </c>
      <c r="BM1127" s="157" t="s">
        <v>1255</v>
      </c>
    </row>
    <row r="1128" spans="1:65" s="13" customFormat="1">
      <c r="B1128" s="160"/>
      <c r="D1128" s="161" t="s">
        <v>178</v>
      </c>
      <c r="E1128" s="162" t="s">
        <v>1</v>
      </c>
      <c r="F1128" s="163" t="s">
        <v>1256</v>
      </c>
      <c r="H1128" s="164">
        <v>1.5149999999999999</v>
      </c>
      <c r="I1128" s="165"/>
      <c r="L1128" s="160"/>
      <c r="M1128" s="166"/>
      <c r="N1128" s="167"/>
      <c r="O1128" s="167"/>
      <c r="P1128" s="167"/>
      <c r="Q1128" s="167"/>
      <c r="R1128" s="167"/>
      <c r="S1128" s="167"/>
      <c r="T1128" s="168"/>
      <c r="AT1128" s="162" t="s">
        <v>178</v>
      </c>
      <c r="AU1128" s="162" t="s">
        <v>176</v>
      </c>
      <c r="AV1128" s="13" t="s">
        <v>176</v>
      </c>
      <c r="AW1128" s="13" t="s">
        <v>33</v>
      </c>
      <c r="AX1128" s="13" t="s">
        <v>86</v>
      </c>
      <c r="AY1128" s="162" t="s">
        <v>169</v>
      </c>
    </row>
    <row r="1129" spans="1:65" s="2" customFormat="1" ht="24.15" customHeight="1">
      <c r="A1129" s="33"/>
      <c r="B1129" s="145"/>
      <c r="C1129" s="146" t="s">
        <v>1257</v>
      </c>
      <c r="D1129" s="146" t="s">
        <v>171</v>
      </c>
      <c r="E1129" s="147" t="s">
        <v>1258</v>
      </c>
      <c r="F1129" s="148" t="s">
        <v>1259</v>
      </c>
      <c r="G1129" s="149" t="s">
        <v>328</v>
      </c>
      <c r="H1129" s="150">
        <v>498.185</v>
      </c>
      <c r="I1129" s="151"/>
      <c r="J1129" s="150">
        <f>ROUND(I1129*H1129,3)</f>
        <v>0</v>
      </c>
      <c r="K1129" s="152"/>
      <c r="L1129" s="34"/>
      <c r="M1129" s="153" t="s">
        <v>1</v>
      </c>
      <c r="N1129" s="154" t="s">
        <v>44</v>
      </c>
      <c r="O1129" s="59"/>
      <c r="P1129" s="155">
        <f>O1129*H1129</f>
        <v>0</v>
      </c>
      <c r="Q1129" s="155">
        <v>2.572E-2</v>
      </c>
      <c r="R1129" s="155">
        <f>Q1129*H1129</f>
        <v>12.813318199999999</v>
      </c>
      <c r="S1129" s="155">
        <v>0</v>
      </c>
      <c r="T1129" s="156">
        <f>S1129*H1129</f>
        <v>0</v>
      </c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R1129" s="157" t="s">
        <v>175</v>
      </c>
      <c r="AT1129" s="157" t="s">
        <v>171</v>
      </c>
      <c r="AU1129" s="157" t="s">
        <v>176</v>
      </c>
      <c r="AY1129" s="18" t="s">
        <v>169</v>
      </c>
      <c r="BE1129" s="158">
        <f>IF(N1129="základná",J1129,0)</f>
        <v>0</v>
      </c>
      <c r="BF1129" s="158">
        <f>IF(N1129="znížená",J1129,0)</f>
        <v>0</v>
      </c>
      <c r="BG1129" s="158">
        <f>IF(N1129="zákl. prenesená",J1129,0)</f>
        <v>0</v>
      </c>
      <c r="BH1129" s="158">
        <f>IF(N1129="zníž. prenesená",J1129,0)</f>
        <v>0</v>
      </c>
      <c r="BI1129" s="158">
        <f>IF(N1129="nulová",J1129,0)</f>
        <v>0</v>
      </c>
      <c r="BJ1129" s="18" t="s">
        <v>176</v>
      </c>
      <c r="BK1129" s="159">
        <f>ROUND(I1129*H1129,3)</f>
        <v>0</v>
      </c>
      <c r="BL1129" s="18" t="s">
        <v>175</v>
      </c>
      <c r="BM1129" s="157" t="s">
        <v>1260</v>
      </c>
    </row>
    <row r="1130" spans="1:65" s="14" customFormat="1">
      <c r="B1130" s="169"/>
      <c r="D1130" s="161" t="s">
        <v>178</v>
      </c>
      <c r="E1130" s="170" t="s">
        <v>1</v>
      </c>
      <c r="F1130" s="171" t="s">
        <v>1069</v>
      </c>
      <c r="H1130" s="170" t="s">
        <v>1</v>
      </c>
      <c r="I1130" s="172"/>
      <c r="L1130" s="169"/>
      <c r="M1130" s="173"/>
      <c r="N1130" s="174"/>
      <c r="O1130" s="174"/>
      <c r="P1130" s="174"/>
      <c r="Q1130" s="174"/>
      <c r="R1130" s="174"/>
      <c r="S1130" s="174"/>
      <c r="T1130" s="175"/>
      <c r="AT1130" s="170" t="s">
        <v>178</v>
      </c>
      <c r="AU1130" s="170" t="s">
        <v>176</v>
      </c>
      <c r="AV1130" s="14" t="s">
        <v>86</v>
      </c>
      <c r="AW1130" s="14" t="s">
        <v>33</v>
      </c>
      <c r="AX1130" s="14" t="s">
        <v>78</v>
      </c>
      <c r="AY1130" s="170" t="s">
        <v>169</v>
      </c>
    </row>
    <row r="1131" spans="1:65" s="13" customFormat="1">
      <c r="B1131" s="160"/>
      <c r="D1131" s="161" t="s">
        <v>178</v>
      </c>
      <c r="E1131" s="162" t="s">
        <v>1</v>
      </c>
      <c r="F1131" s="163" t="s">
        <v>1261</v>
      </c>
      <c r="H1131" s="164">
        <v>41.76</v>
      </c>
      <c r="I1131" s="165"/>
      <c r="L1131" s="160"/>
      <c r="M1131" s="166"/>
      <c r="N1131" s="167"/>
      <c r="O1131" s="167"/>
      <c r="P1131" s="167"/>
      <c r="Q1131" s="167"/>
      <c r="R1131" s="167"/>
      <c r="S1131" s="167"/>
      <c r="T1131" s="168"/>
      <c r="AT1131" s="162" t="s">
        <v>178</v>
      </c>
      <c r="AU1131" s="162" t="s">
        <v>176</v>
      </c>
      <c r="AV1131" s="13" t="s">
        <v>176</v>
      </c>
      <c r="AW1131" s="13" t="s">
        <v>33</v>
      </c>
      <c r="AX1131" s="13" t="s">
        <v>78</v>
      </c>
      <c r="AY1131" s="162" t="s">
        <v>169</v>
      </c>
    </row>
    <row r="1132" spans="1:65" s="14" customFormat="1">
      <c r="B1132" s="169"/>
      <c r="D1132" s="161" t="s">
        <v>178</v>
      </c>
      <c r="E1132" s="170" t="s">
        <v>1</v>
      </c>
      <c r="F1132" s="171" t="s">
        <v>263</v>
      </c>
      <c r="H1132" s="170" t="s">
        <v>1</v>
      </c>
      <c r="I1132" s="172"/>
      <c r="L1132" s="169"/>
      <c r="M1132" s="173"/>
      <c r="N1132" s="174"/>
      <c r="O1132" s="174"/>
      <c r="P1132" s="174"/>
      <c r="Q1132" s="174"/>
      <c r="R1132" s="174"/>
      <c r="S1132" s="174"/>
      <c r="T1132" s="175"/>
      <c r="AT1132" s="170" t="s">
        <v>178</v>
      </c>
      <c r="AU1132" s="170" t="s">
        <v>176</v>
      </c>
      <c r="AV1132" s="14" t="s">
        <v>86</v>
      </c>
      <c r="AW1132" s="14" t="s">
        <v>33</v>
      </c>
      <c r="AX1132" s="14" t="s">
        <v>78</v>
      </c>
      <c r="AY1132" s="170" t="s">
        <v>169</v>
      </c>
    </row>
    <row r="1133" spans="1:65" s="13" customFormat="1">
      <c r="B1133" s="160"/>
      <c r="D1133" s="161" t="s">
        <v>178</v>
      </c>
      <c r="E1133" s="162" t="s">
        <v>1</v>
      </c>
      <c r="F1133" s="163" t="s">
        <v>1262</v>
      </c>
      <c r="H1133" s="164">
        <v>56.094000000000001</v>
      </c>
      <c r="I1133" s="165"/>
      <c r="L1133" s="160"/>
      <c r="M1133" s="166"/>
      <c r="N1133" s="167"/>
      <c r="O1133" s="167"/>
      <c r="P1133" s="167"/>
      <c r="Q1133" s="167"/>
      <c r="R1133" s="167"/>
      <c r="S1133" s="167"/>
      <c r="T1133" s="168"/>
      <c r="AT1133" s="162" t="s">
        <v>178</v>
      </c>
      <c r="AU1133" s="162" t="s">
        <v>176</v>
      </c>
      <c r="AV1133" s="13" t="s">
        <v>176</v>
      </c>
      <c r="AW1133" s="13" t="s">
        <v>33</v>
      </c>
      <c r="AX1133" s="13" t="s">
        <v>78</v>
      </c>
      <c r="AY1133" s="162" t="s">
        <v>169</v>
      </c>
    </row>
    <row r="1134" spans="1:65" s="13" customFormat="1">
      <c r="B1134" s="160"/>
      <c r="D1134" s="161" t="s">
        <v>178</v>
      </c>
      <c r="E1134" s="162" t="s">
        <v>1</v>
      </c>
      <c r="F1134" s="163" t="s">
        <v>1263</v>
      </c>
      <c r="H1134" s="164">
        <v>71.519000000000005</v>
      </c>
      <c r="I1134" s="165"/>
      <c r="L1134" s="160"/>
      <c r="M1134" s="166"/>
      <c r="N1134" s="167"/>
      <c r="O1134" s="167"/>
      <c r="P1134" s="167"/>
      <c r="Q1134" s="167"/>
      <c r="R1134" s="167"/>
      <c r="S1134" s="167"/>
      <c r="T1134" s="168"/>
      <c r="AT1134" s="162" t="s">
        <v>178</v>
      </c>
      <c r="AU1134" s="162" t="s">
        <v>176</v>
      </c>
      <c r="AV1134" s="13" t="s">
        <v>176</v>
      </c>
      <c r="AW1134" s="13" t="s">
        <v>33</v>
      </c>
      <c r="AX1134" s="13" t="s">
        <v>78</v>
      </c>
      <c r="AY1134" s="162" t="s">
        <v>169</v>
      </c>
    </row>
    <row r="1135" spans="1:65" s="14" customFormat="1">
      <c r="B1135" s="169"/>
      <c r="D1135" s="161" t="s">
        <v>178</v>
      </c>
      <c r="E1135" s="170" t="s">
        <v>1</v>
      </c>
      <c r="F1135" s="171" t="s">
        <v>1074</v>
      </c>
      <c r="H1135" s="170" t="s">
        <v>1</v>
      </c>
      <c r="I1135" s="172"/>
      <c r="L1135" s="169"/>
      <c r="M1135" s="173"/>
      <c r="N1135" s="174"/>
      <c r="O1135" s="174"/>
      <c r="P1135" s="174"/>
      <c r="Q1135" s="174"/>
      <c r="R1135" s="174"/>
      <c r="S1135" s="174"/>
      <c r="T1135" s="175"/>
      <c r="AT1135" s="170" t="s">
        <v>178</v>
      </c>
      <c r="AU1135" s="170" t="s">
        <v>176</v>
      </c>
      <c r="AV1135" s="14" t="s">
        <v>86</v>
      </c>
      <c r="AW1135" s="14" t="s">
        <v>33</v>
      </c>
      <c r="AX1135" s="14" t="s">
        <v>78</v>
      </c>
      <c r="AY1135" s="170" t="s">
        <v>169</v>
      </c>
    </row>
    <row r="1136" spans="1:65" s="13" customFormat="1">
      <c r="B1136" s="160"/>
      <c r="D1136" s="161" t="s">
        <v>178</v>
      </c>
      <c r="E1136" s="162" t="s">
        <v>1</v>
      </c>
      <c r="F1136" s="163" t="s">
        <v>1264</v>
      </c>
      <c r="H1136" s="164">
        <v>26.46</v>
      </c>
      <c r="I1136" s="165"/>
      <c r="L1136" s="160"/>
      <c r="M1136" s="166"/>
      <c r="N1136" s="167"/>
      <c r="O1136" s="167"/>
      <c r="P1136" s="167"/>
      <c r="Q1136" s="167"/>
      <c r="R1136" s="167"/>
      <c r="S1136" s="167"/>
      <c r="T1136" s="168"/>
      <c r="AT1136" s="162" t="s">
        <v>178</v>
      </c>
      <c r="AU1136" s="162" t="s">
        <v>176</v>
      </c>
      <c r="AV1136" s="13" t="s">
        <v>176</v>
      </c>
      <c r="AW1136" s="13" t="s">
        <v>33</v>
      </c>
      <c r="AX1136" s="13" t="s">
        <v>78</v>
      </c>
      <c r="AY1136" s="162" t="s">
        <v>169</v>
      </c>
    </row>
    <row r="1137" spans="1:65" s="13" customFormat="1">
      <c r="B1137" s="160"/>
      <c r="D1137" s="161" t="s">
        <v>178</v>
      </c>
      <c r="E1137" s="162" t="s">
        <v>1</v>
      </c>
      <c r="F1137" s="163" t="s">
        <v>1265</v>
      </c>
      <c r="H1137" s="164">
        <v>28.600999999999999</v>
      </c>
      <c r="I1137" s="165"/>
      <c r="L1137" s="160"/>
      <c r="M1137" s="166"/>
      <c r="N1137" s="167"/>
      <c r="O1137" s="167"/>
      <c r="P1137" s="167"/>
      <c r="Q1137" s="167"/>
      <c r="R1137" s="167"/>
      <c r="S1137" s="167"/>
      <c r="T1137" s="168"/>
      <c r="AT1137" s="162" t="s">
        <v>178</v>
      </c>
      <c r="AU1137" s="162" t="s">
        <v>176</v>
      </c>
      <c r="AV1137" s="13" t="s">
        <v>176</v>
      </c>
      <c r="AW1137" s="13" t="s">
        <v>33</v>
      </c>
      <c r="AX1137" s="13" t="s">
        <v>78</v>
      </c>
      <c r="AY1137" s="162" t="s">
        <v>169</v>
      </c>
    </row>
    <row r="1138" spans="1:65" s="13" customFormat="1">
      <c r="B1138" s="160"/>
      <c r="D1138" s="161" t="s">
        <v>178</v>
      </c>
      <c r="E1138" s="162" t="s">
        <v>1</v>
      </c>
      <c r="F1138" s="163" t="s">
        <v>1266</v>
      </c>
      <c r="H1138" s="164">
        <v>24.097999999999999</v>
      </c>
      <c r="I1138" s="165"/>
      <c r="L1138" s="160"/>
      <c r="M1138" s="166"/>
      <c r="N1138" s="167"/>
      <c r="O1138" s="167"/>
      <c r="P1138" s="167"/>
      <c r="Q1138" s="167"/>
      <c r="R1138" s="167"/>
      <c r="S1138" s="167"/>
      <c r="T1138" s="168"/>
      <c r="AT1138" s="162" t="s">
        <v>178</v>
      </c>
      <c r="AU1138" s="162" t="s">
        <v>176</v>
      </c>
      <c r="AV1138" s="13" t="s">
        <v>176</v>
      </c>
      <c r="AW1138" s="13" t="s">
        <v>33</v>
      </c>
      <c r="AX1138" s="13" t="s">
        <v>78</v>
      </c>
      <c r="AY1138" s="162" t="s">
        <v>169</v>
      </c>
    </row>
    <row r="1139" spans="1:65" s="14" customFormat="1">
      <c r="B1139" s="169"/>
      <c r="D1139" s="161" t="s">
        <v>178</v>
      </c>
      <c r="E1139" s="170" t="s">
        <v>1</v>
      </c>
      <c r="F1139" s="171" t="s">
        <v>1077</v>
      </c>
      <c r="H1139" s="170" t="s">
        <v>1</v>
      </c>
      <c r="I1139" s="172"/>
      <c r="L1139" s="169"/>
      <c r="M1139" s="173"/>
      <c r="N1139" s="174"/>
      <c r="O1139" s="174"/>
      <c r="P1139" s="174"/>
      <c r="Q1139" s="174"/>
      <c r="R1139" s="174"/>
      <c r="S1139" s="174"/>
      <c r="T1139" s="175"/>
      <c r="AT1139" s="170" t="s">
        <v>178</v>
      </c>
      <c r="AU1139" s="170" t="s">
        <v>176</v>
      </c>
      <c r="AV1139" s="14" t="s">
        <v>86</v>
      </c>
      <c r="AW1139" s="14" t="s">
        <v>33</v>
      </c>
      <c r="AX1139" s="14" t="s">
        <v>78</v>
      </c>
      <c r="AY1139" s="170" t="s">
        <v>169</v>
      </c>
    </row>
    <row r="1140" spans="1:65" s="13" customFormat="1">
      <c r="B1140" s="160"/>
      <c r="D1140" s="161" t="s">
        <v>178</v>
      </c>
      <c r="E1140" s="162" t="s">
        <v>1</v>
      </c>
      <c r="F1140" s="163" t="s">
        <v>1267</v>
      </c>
      <c r="H1140" s="164">
        <v>78.66</v>
      </c>
      <c r="I1140" s="165"/>
      <c r="L1140" s="160"/>
      <c r="M1140" s="166"/>
      <c r="N1140" s="167"/>
      <c r="O1140" s="167"/>
      <c r="P1140" s="167"/>
      <c r="Q1140" s="167"/>
      <c r="R1140" s="167"/>
      <c r="S1140" s="167"/>
      <c r="T1140" s="168"/>
      <c r="AT1140" s="162" t="s">
        <v>178</v>
      </c>
      <c r="AU1140" s="162" t="s">
        <v>176</v>
      </c>
      <c r="AV1140" s="13" t="s">
        <v>176</v>
      </c>
      <c r="AW1140" s="13" t="s">
        <v>33</v>
      </c>
      <c r="AX1140" s="13" t="s">
        <v>78</v>
      </c>
      <c r="AY1140" s="162" t="s">
        <v>169</v>
      </c>
    </row>
    <row r="1141" spans="1:65" s="13" customFormat="1">
      <c r="B1141" s="160"/>
      <c r="D1141" s="161" t="s">
        <v>178</v>
      </c>
      <c r="E1141" s="162" t="s">
        <v>1</v>
      </c>
      <c r="F1141" s="163" t="s">
        <v>1268</v>
      </c>
      <c r="H1141" s="164">
        <v>123.95</v>
      </c>
      <c r="I1141" s="165"/>
      <c r="L1141" s="160"/>
      <c r="M1141" s="166"/>
      <c r="N1141" s="167"/>
      <c r="O1141" s="167"/>
      <c r="P1141" s="167"/>
      <c r="Q1141" s="167"/>
      <c r="R1141" s="167"/>
      <c r="S1141" s="167"/>
      <c r="T1141" s="168"/>
      <c r="AT1141" s="162" t="s">
        <v>178</v>
      </c>
      <c r="AU1141" s="162" t="s">
        <v>176</v>
      </c>
      <c r="AV1141" s="13" t="s">
        <v>176</v>
      </c>
      <c r="AW1141" s="13" t="s">
        <v>33</v>
      </c>
      <c r="AX1141" s="13" t="s">
        <v>78</v>
      </c>
      <c r="AY1141" s="162" t="s">
        <v>169</v>
      </c>
    </row>
    <row r="1142" spans="1:65" s="13" customFormat="1">
      <c r="B1142" s="160"/>
      <c r="D1142" s="161" t="s">
        <v>178</v>
      </c>
      <c r="E1142" s="162" t="s">
        <v>1</v>
      </c>
      <c r="F1142" s="163" t="s">
        <v>1269</v>
      </c>
      <c r="H1142" s="164">
        <v>47.042999999999999</v>
      </c>
      <c r="I1142" s="165"/>
      <c r="L1142" s="160"/>
      <c r="M1142" s="166"/>
      <c r="N1142" s="167"/>
      <c r="O1142" s="167"/>
      <c r="P1142" s="167"/>
      <c r="Q1142" s="167"/>
      <c r="R1142" s="167"/>
      <c r="S1142" s="167"/>
      <c r="T1142" s="168"/>
      <c r="AT1142" s="162" t="s">
        <v>178</v>
      </c>
      <c r="AU1142" s="162" t="s">
        <v>176</v>
      </c>
      <c r="AV1142" s="13" t="s">
        <v>176</v>
      </c>
      <c r="AW1142" s="13" t="s">
        <v>33</v>
      </c>
      <c r="AX1142" s="13" t="s">
        <v>78</v>
      </c>
      <c r="AY1142" s="162" t="s">
        <v>169</v>
      </c>
    </row>
    <row r="1143" spans="1:65" s="15" customFormat="1">
      <c r="B1143" s="176"/>
      <c r="D1143" s="161" t="s">
        <v>178</v>
      </c>
      <c r="E1143" s="177" t="s">
        <v>1</v>
      </c>
      <c r="F1143" s="178" t="s">
        <v>186</v>
      </c>
      <c r="H1143" s="179">
        <v>498.185</v>
      </c>
      <c r="I1143" s="180"/>
      <c r="L1143" s="176"/>
      <c r="M1143" s="181"/>
      <c r="N1143" s="182"/>
      <c r="O1143" s="182"/>
      <c r="P1143" s="182"/>
      <c r="Q1143" s="182"/>
      <c r="R1143" s="182"/>
      <c r="S1143" s="182"/>
      <c r="T1143" s="183"/>
      <c r="AT1143" s="177" t="s">
        <v>178</v>
      </c>
      <c r="AU1143" s="177" t="s">
        <v>176</v>
      </c>
      <c r="AV1143" s="15" t="s">
        <v>175</v>
      </c>
      <c r="AW1143" s="15" t="s">
        <v>33</v>
      </c>
      <c r="AX1143" s="15" t="s">
        <v>86</v>
      </c>
      <c r="AY1143" s="177" t="s">
        <v>169</v>
      </c>
    </row>
    <row r="1144" spans="1:65" s="2" customFormat="1" ht="37.75" customHeight="1">
      <c r="A1144" s="33"/>
      <c r="B1144" s="145"/>
      <c r="C1144" s="146" t="s">
        <v>1270</v>
      </c>
      <c r="D1144" s="146" t="s">
        <v>171</v>
      </c>
      <c r="E1144" s="147" t="s">
        <v>1271</v>
      </c>
      <c r="F1144" s="148" t="s">
        <v>1272</v>
      </c>
      <c r="G1144" s="149" t="s">
        <v>328</v>
      </c>
      <c r="H1144" s="150">
        <v>498.185</v>
      </c>
      <c r="I1144" s="151"/>
      <c r="J1144" s="150">
        <f>ROUND(I1144*H1144,3)</f>
        <v>0</v>
      </c>
      <c r="K1144" s="152"/>
      <c r="L1144" s="34"/>
      <c r="M1144" s="153" t="s">
        <v>1</v>
      </c>
      <c r="N1144" s="154" t="s">
        <v>44</v>
      </c>
      <c r="O1144" s="59"/>
      <c r="P1144" s="155">
        <f>O1144*H1144</f>
        <v>0</v>
      </c>
      <c r="Q1144" s="155">
        <v>0</v>
      </c>
      <c r="R1144" s="155">
        <f>Q1144*H1144</f>
        <v>0</v>
      </c>
      <c r="S1144" s="155">
        <v>0</v>
      </c>
      <c r="T1144" s="156">
        <f>S1144*H1144</f>
        <v>0</v>
      </c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R1144" s="157" t="s">
        <v>175</v>
      </c>
      <c r="AT1144" s="157" t="s">
        <v>171</v>
      </c>
      <c r="AU1144" s="157" t="s">
        <v>176</v>
      </c>
      <c r="AY1144" s="18" t="s">
        <v>169</v>
      </c>
      <c r="BE1144" s="158">
        <f>IF(N1144="základná",J1144,0)</f>
        <v>0</v>
      </c>
      <c r="BF1144" s="158">
        <f>IF(N1144="znížená",J1144,0)</f>
        <v>0</v>
      </c>
      <c r="BG1144" s="158">
        <f>IF(N1144="zákl. prenesená",J1144,0)</f>
        <v>0</v>
      </c>
      <c r="BH1144" s="158">
        <f>IF(N1144="zníž. prenesená",J1144,0)</f>
        <v>0</v>
      </c>
      <c r="BI1144" s="158">
        <f>IF(N1144="nulová",J1144,0)</f>
        <v>0</v>
      </c>
      <c r="BJ1144" s="18" t="s">
        <v>176</v>
      </c>
      <c r="BK1144" s="159">
        <f>ROUND(I1144*H1144,3)</f>
        <v>0</v>
      </c>
      <c r="BL1144" s="18" t="s">
        <v>175</v>
      </c>
      <c r="BM1144" s="157" t="s">
        <v>1273</v>
      </c>
    </row>
    <row r="1145" spans="1:65" s="2" customFormat="1" ht="24.15" customHeight="1">
      <c r="A1145" s="33"/>
      <c r="B1145" s="145"/>
      <c r="C1145" s="146" t="s">
        <v>1274</v>
      </c>
      <c r="D1145" s="146" t="s">
        <v>171</v>
      </c>
      <c r="E1145" s="147" t="s">
        <v>1275</v>
      </c>
      <c r="F1145" s="148" t="s">
        <v>1276</v>
      </c>
      <c r="G1145" s="149" t="s">
        <v>328</v>
      </c>
      <c r="H1145" s="150">
        <v>498.185</v>
      </c>
      <c r="I1145" s="151"/>
      <c r="J1145" s="150">
        <f>ROUND(I1145*H1145,3)</f>
        <v>0</v>
      </c>
      <c r="K1145" s="152"/>
      <c r="L1145" s="34"/>
      <c r="M1145" s="153" t="s">
        <v>1</v>
      </c>
      <c r="N1145" s="154" t="s">
        <v>44</v>
      </c>
      <c r="O1145" s="59"/>
      <c r="P1145" s="155">
        <f>O1145*H1145</f>
        <v>0</v>
      </c>
      <c r="Q1145" s="155">
        <v>2.572E-2</v>
      </c>
      <c r="R1145" s="155">
        <f>Q1145*H1145</f>
        <v>12.813318199999999</v>
      </c>
      <c r="S1145" s="155">
        <v>0</v>
      </c>
      <c r="T1145" s="156">
        <f>S1145*H1145</f>
        <v>0</v>
      </c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R1145" s="157" t="s">
        <v>175</v>
      </c>
      <c r="AT1145" s="157" t="s">
        <v>171</v>
      </c>
      <c r="AU1145" s="157" t="s">
        <v>176</v>
      </c>
      <c r="AY1145" s="18" t="s">
        <v>169</v>
      </c>
      <c r="BE1145" s="158">
        <f>IF(N1145="základná",J1145,0)</f>
        <v>0</v>
      </c>
      <c r="BF1145" s="158">
        <f>IF(N1145="znížená",J1145,0)</f>
        <v>0</v>
      </c>
      <c r="BG1145" s="158">
        <f>IF(N1145="zákl. prenesená",J1145,0)</f>
        <v>0</v>
      </c>
      <c r="BH1145" s="158">
        <f>IF(N1145="zníž. prenesená",J1145,0)</f>
        <v>0</v>
      </c>
      <c r="BI1145" s="158">
        <f>IF(N1145="nulová",J1145,0)</f>
        <v>0</v>
      </c>
      <c r="BJ1145" s="18" t="s">
        <v>176</v>
      </c>
      <c r="BK1145" s="159">
        <f>ROUND(I1145*H1145,3)</f>
        <v>0</v>
      </c>
      <c r="BL1145" s="18" t="s">
        <v>175</v>
      </c>
      <c r="BM1145" s="157" t="s">
        <v>1277</v>
      </c>
    </row>
    <row r="1146" spans="1:65" s="2" customFormat="1" ht="24.15" customHeight="1">
      <c r="A1146" s="33"/>
      <c r="B1146" s="145"/>
      <c r="C1146" s="146" t="s">
        <v>1278</v>
      </c>
      <c r="D1146" s="146" t="s">
        <v>171</v>
      </c>
      <c r="E1146" s="147" t="s">
        <v>1279</v>
      </c>
      <c r="F1146" s="148" t="s">
        <v>1280</v>
      </c>
      <c r="G1146" s="149" t="s">
        <v>328</v>
      </c>
      <c r="H1146" s="150">
        <v>30.625</v>
      </c>
      <c r="I1146" s="151"/>
      <c r="J1146" s="150">
        <f>ROUND(I1146*H1146,3)</f>
        <v>0</v>
      </c>
      <c r="K1146" s="152"/>
      <c r="L1146" s="34"/>
      <c r="M1146" s="153" t="s">
        <v>1</v>
      </c>
      <c r="N1146" s="154" t="s">
        <v>44</v>
      </c>
      <c r="O1146" s="59"/>
      <c r="P1146" s="155">
        <f>O1146*H1146</f>
        <v>0</v>
      </c>
      <c r="Q1146" s="155">
        <v>1.5299999999999999E-3</v>
      </c>
      <c r="R1146" s="155">
        <f>Q1146*H1146</f>
        <v>4.6856249999999995E-2</v>
      </c>
      <c r="S1146" s="155">
        <v>0</v>
      </c>
      <c r="T1146" s="156">
        <f>S1146*H1146</f>
        <v>0</v>
      </c>
      <c r="U1146" s="33"/>
      <c r="V1146" s="33"/>
      <c r="W1146" s="33"/>
      <c r="X1146" s="33"/>
      <c r="Y1146" s="33"/>
      <c r="Z1146" s="33"/>
      <c r="AA1146" s="33"/>
      <c r="AB1146" s="33"/>
      <c r="AC1146" s="33"/>
      <c r="AD1146" s="33"/>
      <c r="AE1146" s="33"/>
      <c r="AR1146" s="157" t="s">
        <v>175</v>
      </c>
      <c r="AT1146" s="157" t="s">
        <v>171</v>
      </c>
      <c r="AU1146" s="157" t="s">
        <v>176</v>
      </c>
      <c r="AY1146" s="18" t="s">
        <v>169</v>
      </c>
      <c r="BE1146" s="158">
        <f>IF(N1146="základná",J1146,0)</f>
        <v>0</v>
      </c>
      <c r="BF1146" s="158">
        <f>IF(N1146="znížená",J1146,0)</f>
        <v>0</v>
      </c>
      <c r="BG1146" s="158">
        <f>IF(N1146="zákl. prenesená",J1146,0)</f>
        <v>0</v>
      </c>
      <c r="BH1146" s="158">
        <f>IF(N1146="zníž. prenesená",J1146,0)</f>
        <v>0</v>
      </c>
      <c r="BI1146" s="158">
        <f>IF(N1146="nulová",J1146,0)</f>
        <v>0</v>
      </c>
      <c r="BJ1146" s="18" t="s">
        <v>176</v>
      </c>
      <c r="BK1146" s="159">
        <f>ROUND(I1146*H1146,3)</f>
        <v>0</v>
      </c>
      <c r="BL1146" s="18" t="s">
        <v>175</v>
      </c>
      <c r="BM1146" s="157" t="s">
        <v>1281</v>
      </c>
    </row>
    <row r="1147" spans="1:65" s="14" customFormat="1">
      <c r="B1147" s="169"/>
      <c r="D1147" s="161" t="s">
        <v>178</v>
      </c>
      <c r="E1147" s="170" t="s">
        <v>1</v>
      </c>
      <c r="F1147" s="171" t="s">
        <v>1282</v>
      </c>
      <c r="H1147" s="170" t="s">
        <v>1</v>
      </c>
      <c r="I1147" s="172"/>
      <c r="L1147" s="169"/>
      <c r="M1147" s="173"/>
      <c r="N1147" s="174"/>
      <c r="O1147" s="174"/>
      <c r="P1147" s="174"/>
      <c r="Q1147" s="174"/>
      <c r="R1147" s="174"/>
      <c r="S1147" s="174"/>
      <c r="T1147" s="175"/>
      <c r="AT1147" s="170" t="s">
        <v>178</v>
      </c>
      <c r="AU1147" s="170" t="s">
        <v>176</v>
      </c>
      <c r="AV1147" s="14" t="s">
        <v>86</v>
      </c>
      <c r="AW1147" s="14" t="s">
        <v>33</v>
      </c>
      <c r="AX1147" s="14" t="s">
        <v>78</v>
      </c>
      <c r="AY1147" s="170" t="s">
        <v>169</v>
      </c>
    </row>
    <row r="1148" spans="1:65" s="13" customFormat="1">
      <c r="B1148" s="160"/>
      <c r="D1148" s="161" t="s">
        <v>178</v>
      </c>
      <c r="E1148" s="162" t="s">
        <v>1</v>
      </c>
      <c r="F1148" s="163" t="s">
        <v>1283</v>
      </c>
      <c r="H1148" s="164">
        <v>30.625</v>
      </c>
      <c r="I1148" s="165"/>
      <c r="L1148" s="160"/>
      <c r="M1148" s="166"/>
      <c r="N1148" s="167"/>
      <c r="O1148" s="167"/>
      <c r="P1148" s="167"/>
      <c r="Q1148" s="167"/>
      <c r="R1148" s="167"/>
      <c r="S1148" s="167"/>
      <c r="T1148" s="168"/>
      <c r="AT1148" s="162" t="s">
        <v>178</v>
      </c>
      <c r="AU1148" s="162" t="s">
        <v>176</v>
      </c>
      <c r="AV1148" s="13" t="s">
        <v>176</v>
      </c>
      <c r="AW1148" s="13" t="s">
        <v>33</v>
      </c>
      <c r="AX1148" s="13" t="s">
        <v>86</v>
      </c>
      <c r="AY1148" s="162" t="s">
        <v>169</v>
      </c>
    </row>
    <row r="1149" spans="1:65" s="2" customFormat="1" ht="37.75" customHeight="1">
      <c r="A1149" s="33"/>
      <c r="B1149" s="145"/>
      <c r="C1149" s="146" t="s">
        <v>1284</v>
      </c>
      <c r="D1149" s="146" t="s">
        <v>171</v>
      </c>
      <c r="E1149" s="147" t="s">
        <v>1285</v>
      </c>
      <c r="F1149" s="148" t="s">
        <v>1286</v>
      </c>
      <c r="G1149" s="149" t="s">
        <v>181</v>
      </c>
      <c r="H1149" s="150">
        <v>124.917</v>
      </c>
      <c r="I1149" s="151"/>
      <c r="J1149" s="150">
        <f>ROUND(I1149*H1149,3)</f>
        <v>0</v>
      </c>
      <c r="K1149" s="152"/>
      <c r="L1149" s="34"/>
      <c r="M1149" s="153" t="s">
        <v>1</v>
      </c>
      <c r="N1149" s="154" t="s">
        <v>44</v>
      </c>
      <c r="O1149" s="59"/>
      <c r="P1149" s="155">
        <f>O1149*H1149</f>
        <v>0</v>
      </c>
      <c r="Q1149" s="155">
        <v>0</v>
      </c>
      <c r="R1149" s="155">
        <f>Q1149*H1149</f>
        <v>0</v>
      </c>
      <c r="S1149" s="155">
        <v>0</v>
      </c>
      <c r="T1149" s="156">
        <f>S1149*H1149</f>
        <v>0</v>
      </c>
      <c r="U1149" s="33"/>
      <c r="V1149" s="33"/>
      <c r="W1149" s="33"/>
      <c r="X1149" s="33"/>
      <c r="Y1149" s="33"/>
      <c r="Z1149" s="33"/>
      <c r="AA1149" s="33"/>
      <c r="AB1149" s="33"/>
      <c r="AC1149" s="33"/>
      <c r="AD1149" s="33"/>
      <c r="AE1149" s="33"/>
      <c r="AR1149" s="157" t="s">
        <v>175</v>
      </c>
      <c r="AT1149" s="157" t="s">
        <v>171</v>
      </c>
      <c r="AU1149" s="157" t="s">
        <v>176</v>
      </c>
      <c r="AY1149" s="18" t="s">
        <v>169</v>
      </c>
      <c r="BE1149" s="158">
        <f>IF(N1149="základná",J1149,0)</f>
        <v>0</v>
      </c>
      <c r="BF1149" s="158">
        <f>IF(N1149="znížená",J1149,0)</f>
        <v>0</v>
      </c>
      <c r="BG1149" s="158">
        <f>IF(N1149="zákl. prenesená",J1149,0)</f>
        <v>0</v>
      </c>
      <c r="BH1149" s="158">
        <f>IF(N1149="zníž. prenesená",J1149,0)</f>
        <v>0</v>
      </c>
      <c r="BI1149" s="158">
        <f>IF(N1149="nulová",J1149,0)</f>
        <v>0</v>
      </c>
      <c r="BJ1149" s="18" t="s">
        <v>176</v>
      </c>
      <c r="BK1149" s="159">
        <f>ROUND(I1149*H1149,3)</f>
        <v>0</v>
      </c>
      <c r="BL1149" s="18" t="s">
        <v>175</v>
      </c>
      <c r="BM1149" s="157" t="s">
        <v>1287</v>
      </c>
    </row>
    <row r="1150" spans="1:65" s="14" customFormat="1">
      <c r="B1150" s="169"/>
      <c r="D1150" s="161" t="s">
        <v>178</v>
      </c>
      <c r="E1150" s="170" t="s">
        <v>1</v>
      </c>
      <c r="F1150" s="171" t="s">
        <v>1288</v>
      </c>
      <c r="H1150" s="170" t="s">
        <v>1</v>
      </c>
      <c r="I1150" s="172"/>
      <c r="L1150" s="169"/>
      <c r="M1150" s="173"/>
      <c r="N1150" s="174"/>
      <c r="O1150" s="174"/>
      <c r="P1150" s="174"/>
      <c r="Q1150" s="174"/>
      <c r="R1150" s="174"/>
      <c r="S1150" s="174"/>
      <c r="T1150" s="175"/>
      <c r="AT1150" s="170" t="s">
        <v>178</v>
      </c>
      <c r="AU1150" s="170" t="s">
        <v>176</v>
      </c>
      <c r="AV1150" s="14" t="s">
        <v>86</v>
      </c>
      <c r="AW1150" s="14" t="s">
        <v>33</v>
      </c>
      <c r="AX1150" s="14" t="s">
        <v>78</v>
      </c>
      <c r="AY1150" s="170" t="s">
        <v>169</v>
      </c>
    </row>
    <row r="1151" spans="1:65" s="13" customFormat="1">
      <c r="B1151" s="160"/>
      <c r="D1151" s="161" t="s">
        <v>178</v>
      </c>
      <c r="E1151" s="162" t="s">
        <v>1</v>
      </c>
      <c r="F1151" s="163" t="s">
        <v>1289</v>
      </c>
      <c r="H1151" s="164">
        <v>124.917</v>
      </c>
      <c r="I1151" s="165"/>
      <c r="L1151" s="160"/>
      <c r="M1151" s="166"/>
      <c r="N1151" s="167"/>
      <c r="O1151" s="167"/>
      <c r="P1151" s="167"/>
      <c r="Q1151" s="167"/>
      <c r="R1151" s="167"/>
      <c r="S1151" s="167"/>
      <c r="T1151" s="168"/>
      <c r="AT1151" s="162" t="s">
        <v>178</v>
      </c>
      <c r="AU1151" s="162" t="s">
        <v>176</v>
      </c>
      <c r="AV1151" s="13" t="s">
        <v>176</v>
      </c>
      <c r="AW1151" s="13" t="s">
        <v>33</v>
      </c>
      <c r="AX1151" s="13" t="s">
        <v>86</v>
      </c>
      <c r="AY1151" s="162" t="s">
        <v>169</v>
      </c>
    </row>
    <row r="1152" spans="1:65" s="2" customFormat="1" ht="37.75" customHeight="1">
      <c r="A1152" s="33"/>
      <c r="B1152" s="145"/>
      <c r="C1152" s="146" t="s">
        <v>1290</v>
      </c>
      <c r="D1152" s="146" t="s">
        <v>171</v>
      </c>
      <c r="E1152" s="147" t="s">
        <v>1291</v>
      </c>
      <c r="F1152" s="148" t="s">
        <v>1292</v>
      </c>
      <c r="G1152" s="149" t="s">
        <v>181</v>
      </c>
      <c r="H1152" s="150">
        <v>124.917</v>
      </c>
      <c r="I1152" s="151"/>
      <c r="J1152" s="150">
        <f>ROUND(I1152*H1152,3)</f>
        <v>0</v>
      </c>
      <c r="K1152" s="152"/>
      <c r="L1152" s="34"/>
      <c r="M1152" s="153" t="s">
        <v>1</v>
      </c>
      <c r="N1152" s="154" t="s">
        <v>44</v>
      </c>
      <c r="O1152" s="59"/>
      <c r="P1152" s="155">
        <f>O1152*H1152</f>
        <v>0</v>
      </c>
      <c r="Q1152" s="155">
        <v>2.1000000000000001E-4</v>
      </c>
      <c r="R1152" s="155">
        <f>Q1152*H1152</f>
        <v>2.623257E-2</v>
      </c>
      <c r="S1152" s="155">
        <v>0</v>
      </c>
      <c r="T1152" s="156">
        <f>S1152*H1152</f>
        <v>0</v>
      </c>
      <c r="U1152" s="33"/>
      <c r="V1152" s="33"/>
      <c r="W1152" s="33"/>
      <c r="X1152" s="33"/>
      <c r="Y1152" s="33"/>
      <c r="Z1152" s="33"/>
      <c r="AA1152" s="33"/>
      <c r="AB1152" s="33"/>
      <c r="AC1152" s="33"/>
      <c r="AD1152" s="33"/>
      <c r="AE1152" s="33"/>
      <c r="AR1152" s="157" t="s">
        <v>175</v>
      </c>
      <c r="AT1152" s="157" t="s">
        <v>171</v>
      </c>
      <c r="AU1152" s="157" t="s">
        <v>176</v>
      </c>
      <c r="AY1152" s="18" t="s">
        <v>169</v>
      </c>
      <c r="BE1152" s="158">
        <f>IF(N1152="základná",J1152,0)</f>
        <v>0</v>
      </c>
      <c r="BF1152" s="158">
        <f>IF(N1152="znížená",J1152,0)</f>
        <v>0</v>
      </c>
      <c r="BG1152" s="158">
        <f>IF(N1152="zákl. prenesená",J1152,0)</f>
        <v>0</v>
      </c>
      <c r="BH1152" s="158">
        <f>IF(N1152="zníž. prenesená",J1152,0)</f>
        <v>0</v>
      </c>
      <c r="BI1152" s="158">
        <f>IF(N1152="nulová",J1152,0)</f>
        <v>0</v>
      </c>
      <c r="BJ1152" s="18" t="s">
        <v>176</v>
      </c>
      <c r="BK1152" s="159">
        <f>ROUND(I1152*H1152,3)</f>
        <v>0</v>
      </c>
      <c r="BL1152" s="18" t="s">
        <v>175</v>
      </c>
      <c r="BM1152" s="157" t="s">
        <v>1293</v>
      </c>
    </row>
    <row r="1153" spans="1:65" s="2" customFormat="1" ht="37.75" customHeight="1">
      <c r="A1153" s="33"/>
      <c r="B1153" s="145"/>
      <c r="C1153" s="146" t="s">
        <v>1294</v>
      </c>
      <c r="D1153" s="146" t="s">
        <v>171</v>
      </c>
      <c r="E1153" s="147" t="s">
        <v>1295</v>
      </c>
      <c r="F1153" s="148" t="s">
        <v>1296</v>
      </c>
      <c r="G1153" s="149" t="s">
        <v>181</v>
      </c>
      <c r="H1153" s="150">
        <v>124.917</v>
      </c>
      <c r="I1153" s="151"/>
      <c r="J1153" s="150">
        <f>ROUND(I1153*H1153,3)</f>
        <v>0</v>
      </c>
      <c r="K1153" s="152"/>
      <c r="L1153" s="34"/>
      <c r="M1153" s="153" t="s">
        <v>1</v>
      </c>
      <c r="N1153" s="154" t="s">
        <v>44</v>
      </c>
      <c r="O1153" s="59"/>
      <c r="P1153" s="155">
        <f>O1153*H1153</f>
        <v>0</v>
      </c>
      <c r="Q1153" s="155">
        <v>0</v>
      </c>
      <c r="R1153" s="155">
        <f>Q1153*H1153</f>
        <v>0</v>
      </c>
      <c r="S1153" s="155">
        <v>0</v>
      </c>
      <c r="T1153" s="156">
        <f>S1153*H1153</f>
        <v>0</v>
      </c>
      <c r="U1153" s="33"/>
      <c r="V1153" s="33"/>
      <c r="W1153" s="33"/>
      <c r="X1153" s="33"/>
      <c r="Y1153" s="33"/>
      <c r="Z1153" s="33"/>
      <c r="AA1153" s="33"/>
      <c r="AB1153" s="33"/>
      <c r="AC1153" s="33"/>
      <c r="AD1153" s="33"/>
      <c r="AE1153" s="33"/>
      <c r="AR1153" s="157" t="s">
        <v>175</v>
      </c>
      <c r="AT1153" s="157" t="s">
        <v>171</v>
      </c>
      <c r="AU1153" s="157" t="s">
        <v>176</v>
      </c>
      <c r="AY1153" s="18" t="s">
        <v>169</v>
      </c>
      <c r="BE1153" s="158">
        <f>IF(N1153="základná",J1153,0)</f>
        <v>0</v>
      </c>
      <c r="BF1153" s="158">
        <f>IF(N1153="znížená",J1153,0)</f>
        <v>0</v>
      </c>
      <c r="BG1153" s="158">
        <f>IF(N1153="zákl. prenesená",J1153,0)</f>
        <v>0</v>
      </c>
      <c r="BH1153" s="158">
        <f>IF(N1153="zníž. prenesená",J1153,0)</f>
        <v>0</v>
      </c>
      <c r="BI1153" s="158">
        <f>IF(N1153="nulová",J1153,0)</f>
        <v>0</v>
      </c>
      <c r="BJ1153" s="18" t="s">
        <v>176</v>
      </c>
      <c r="BK1153" s="159">
        <f>ROUND(I1153*H1153,3)</f>
        <v>0</v>
      </c>
      <c r="BL1153" s="18" t="s">
        <v>175</v>
      </c>
      <c r="BM1153" s="157" t="s">
        <v>1297</v>
      </c>
    </row>
    <row r="1154" spans="1:65" s="2" customFormat="1" ht="24.15" customHeight="1">
      <c r="A1154" s="33"/>
      <c r="B1154" s="145"/>
      <c r="C1154" s="146" t="s">
        <v>1298</v>
      </c>
      <c r="D1154" s="146" t="s">
        <v>171</v>
      </c>
      <c r="E1154" s="147" t="s">
        <v>1299</v>
      </c>
      <c r="F1154" s="148" t="s">
        <v>1300</v>
      </c>
      <c r="G1154" s="149" t="s">
        <v>328</v>
      </c>
      <c r="H1154" s="150">
        <v>42.524999999999999</v>
      </c>
      <c r="I1154" s="151"/>
      <c r="J1154" s="150">
        <f>ROUND(I1154*H1154,3)</f>
        <v>0</v>
      </c>
      <c r="K1154" s="152"/>
      <c r="L1154" s="34"/>
      <c r="M1154" s="153" t="s">
        <v>1</v>
      </c>
      <c r="N1154" s="154" t="s">
        <v>44</v>
      </c>
      <c r="O1154" s="59"/>
      <c r="P1154" s="155">
        <f>O1154*H1154</f>
        <v>0</v>
      </c>
      <c r="Q1154" s="155">
        <v>0</v>
      </c>
      <c r="R1154" s="155">
        <f>Q1154*H1154</f>
        <v>0</v>
      </c>
      <c r="S1154" s="155">
        <v>0</v>
      </c>
      <c r="T1154" s="156">
        <f>S1154*H1154</f>
        <v>0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157" t="s">
        <v>175</v>
      </c>
      <c r="AT1154" s="157" t="s">
        <v>171</v>
      </c>
      <c r="AU1154" s="157" t="s">
        <v>176</v>
      </c>
      <c r="AY1154" s="18" t="s">
        <v>169</v>
      </c>
      <c r="BE1154" s="158">
        <f>IF(N1154="základná",J1154,0)</f>
        <v>0</v>
      </c>
      <c r="BF1154" s="158">
        <f>IF(N1154="znížená",J1154,0)</f>
        <v>0</v>
      </c>
      <c r="BG1154" s="158">
        <f>IF(N1154="zákl. prenesená",J1154,0)</f>
        <v>0</v>
      </c>
      <c r="BH1154" s="158">
        <f>IF(N1154="zníž. prenesená",J1154,0)</f>
        <v>0</v>
      </c>
      <c r="BI1154" s="158">
        <f>IF(N1154="nulová",J1154,0)</f>
        <v>0</v>
      </c>
      <c r="BJ1154" s="18" t="s">
        <v>176</v>
      </c>
      <c r="BK1154" s="159">
        <f>ROUND(I1154*H1154,3)</f>
        <v>0</v>
      </c>
      <c r="BL1154" s="18" t="s">
        <v>175</v>
      </c>
      <c r="BM1154" s="157" t="s">
        <v>1301</v>
      </c>
    </row>
    <row r="1155" spans="1:65" s="13" customFormat="1">
      <c r="B1155" s="160"/>
      <c r="D1155" s="161" t="s">
        <v>178</v>
      </c>
      <c r="E1155" s="162" t="s">
        <v>1</v>
      </c>
      <c r="F1155" s="163" t="s">
        <v>1302</v>
      </c>
      <c r="H1155" s="164">
        <v>42.524999999999999</v>
      </c>
      <c r="I1155" s="165"/>
      <c r="L1155" s="160"/>
      <c r="M1155" s="166"/>
      <c r="N1155" s="167"/>
      <c r="O1155" s="167"/>
      <c r="P1155" s="167"/>
      <c r="Q1155" s="167"/>
      <c r="R1155" s="167"/>
      <c r="S1155" s="167"/>
      <c r="T1155" s="168"/>
      <c r="AT1155" s="162" t="s">
        <v>178</v>
      </c>
      <c r="AU1155" s="162" t="s">
        <v>176</v>
      </c>
      <c r="AV1155" s="13" t="s">
        <v>176</v>
      </c>
      <c r="AW1155" s="13" t="s">
        <v>33</v>
      </c>
      <c r="AX1155" s="13" t="s">
        <v>86</v>
      </c>
      <c r="AY1155" s="162" t="s">
        <v>169</v>
      </c>
    </row>
    <row r="1156" spans="1:65" s="2" customFormat="1" ht="24.15" customHeight="1">
      <c r="A1156" s="33"/>
      <c r="B1156" s="145"/>
      <c r="C1156" s="146" t="s">
        <v>1303</v>
      </c>
      <c r="D1156" s="146" t="s">
        <v>171</v>
      </c>
      <c r="E1156" s="147" t="s">
        <v>1304</v>
      </c>
      <c r="F1156" s="148" t="s">
        <v>1305</v>
      </c>
      <c r="G1156" s="149" t="s">
        <v>328</v>
      </c>
      <c r="H1156" s="150">
        <v>42.524999999999999</v>
      </c>
      <c r="I1156" s="151"/>
      <c r="J1156" s="150">
        <f>ROUND(I1156*H1156,3)</f>
        <v>0</v>
      </c>
      <c r="K1156" s="152"/>
      <c r="L1156" s="34"/>
      <c r="M1156" s="153" t="s">
        <v>1</v>
      </c>
      <c r="N1156" s="154" t="s">
        <v>44</v>
      </c>
      <c r="O1156" s="59"/>
      <c r="P1156" s="155">
        <f>O1156*H1156</f>
        <v>0</v>
      </c>
      <c r="Q1156" s="155">
        <v>1.7899999999999999E-3</v>
      </c>
      <c r="R1156" s="155">
        <f>Q1156*H1156</f>
        <v>7.611975E-2</v>
      </c>
      <c r="S1156" s="155">
        <v>0</v>
      </c>
      <c r="T1156" s="156">
        <f>S1156*H1156</f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157" t="s">
        <v>175</v>
      </c>
      <c r="AT1156" s="157" t="s">
        <v>171</v>
      </c>
      <c r="AU1156" s="157" t="s">
        <v>176</v>
      </c>
      <c r="AY1156" s="18" t="s">
        <v>169</v>
      </c>
      <c r="BE1156" s="158">
        <f>IF(N1156="základná",J1156,0)</f>
        <v>0</v>
      </c>
      <c r="BF1156" s="158">
        <f>IF(N1156="znížená",J1156,0)</f>
        <v>0</v>
      </c>
      <c r="BG1156" s="158">
        <f>IF(N1156="zákl. prenesená",J1156,0)</f>
        <v>0</v>
      </c>
      <c r="BH1156" s="158">
        <f>IF(N1156="zníž. prenesená",J1156,0)</f>
        <v>0</v>
      </c>
      <c r="BI1156" s="158">
        <f>IF(N1156="nulová",J1156,0)</f>
        <v>0</v>
      </c>
      <c r="BJ1156" s="18" t="s">
        <v>176</v>
      </c>
      <c r="BK1156" s="159">
        <f>ROUND(I1156*H1156,3)</f>
        <v>0</v>
      </c>
      <c r="BL1156" s="18" t="s">
        <v>175</v>
      </c>
      <c r="BM1156" s="157" t="s">
        <v>1306</v>
      </c>
    </row>
    <row r="1157" spans="1:65" s="2" customFormat="1" ht="24.15" customHeight="1">
      <c r="A1157" s="33"/>
      <c r="B1157" s="145"/>
      <c r="C1157" s="146" t="s">
        <v>1307</v>
      </c>
      <c r="D1157" s="146" t="s">
        <v>171</v>
      </c>
      <c r="E1157" s="147" t="s">
        <v>1308</v>
      </c>
      <c r="F1157" s="148" t="s">
        <v>1309</v>
      </c>
      <c r="G1157" s="149" t="s">
        <v>328</v>
      </c>
      <c r="H1157" s="150">
        <v>42.524999999999999</v>
      </c>
      <c r="I1157" s="151"/>
      <c r="J1157" s="150">
        <f>ROUND(I1157*H1157,3)</f>
        <v>0</v>
      </c>
      <c r="K1157" s="152"/>
      <c r="L1157" s="34"/>
      <c r="M1157" s="153" t="s">
        <v>1</v>
      </c>
      <c r="N1157" s="154" t="s">
        <v>44</v>
      </c>
      <c r="O1157" s="59"/>
      <c r="P1157" s="155">
        <f>O1157*H1157</f>
        <v>0</v>
      </c>
      <c r="Q1157" s="155">
        <v>2.743E-2</v>
      </c>
      <c r="R1157" s="155">
        <f>Q1157*H1157</f>
        <v>1.1664607499999999</v>
      </c>
      <c r="S1157" s="155">
        <v>0</v>
      </c>
      <c r="T1157" s="156">
        <f>S1157*H1157</f>
        <v>0</v>
      </c>
      <c r="U1157" s="33"/>
      <c r="V1157" s="33"/>
      <c r="W1157" s="33"/>
      <c r="X1157" s="33"/>
      <c r="Y1157" s="33"/>
      <c r="Z1157" s="33"/>
      <c r="AA1157" s="33"/>
      <c r="AB1157" s="33"/>
      <c r="AC1157" s="33"/>
      <c r="AD1157" s="33"/>
      <c r="AE1157" s="33"/>
      <c r="AR1157" s="157" t="s">
        <v>175</v>
      </c>
      <c r="AT1157" s="157" t="s">
        <v>171</v>
      </c>
      <c r="AU1157" s="157" t="s">
        <v>176</v>
      </c>
      <c r="AY1157" s="18" t="s">
        <v>169</v>
      </c>
      <c r="BE1157" s="158">
        <f>IF(N1157="základná",J1157,0)</f>
        <v>0</v>
      </c>
      <c r="BF1157" s="158">
        <f>IF(N1157="znížená",J1157,0)</f>
        <v>0</v>
      </c>
      <c r="BG1157" s="158">
        <f>IF(N1157="zákl. prenesená",J1157,0)</f>
        <v>0</v>
      </c>
      <c r="BH1157" s="158">
        <f>IF(N1157="zníž. prenesená",J1157,0)</f>
        <v>0</v>
      </c>
      <c r="BI1157" s="158">
        <f>IF(N1157="nulová",J1157,0)</f>
        <v>0</v>
      </c>
      <c r="BJ1157" s="18" t="s">
        <v>176</v>
      </c>
      <c r="BK1157" s="159">
        <f>ROUND(I1157*H1157,3)</f>
        <v>0</v>
      </c>
      <c r="BL1157" s="18" t="s">
        <v>175</v>
      </c>
      <c r="BM1157" s="157" t="s">
        <v>1310</v>
      </c>
    </row>
    <row r="1158" spans="1:65" s="2" customFormat="1" ht="14.4" customHeight="1">
      <c r="A1158" s="33"/>
      <c r="B1158" s="145"/>
      <c r="C1158" s="146" t="s">
        <v>1311</v>
      </c>
      <c r="D1158" s="146" t="s">
        <v>171</v>
      </c>
      <c r="E1158" s="147" t="s">
        <v>1312</v>
      </c>
      <c r="F1158" s="148" t="s">
        <v>1313</v>
      </c>
      <c r="G1158" s="149" t="s">
        <v>328</v>
      </c>
      <c r="H1158" s="150">
        <v>451.29</v>
      </c>
      <c r="I1158" s="151"/>
      <c r="J1158" s="150">
        <f>ROUND(I1158*H1158,3)</f>
        <v>0</v>
      </c>
      <c r="K1158" s="152"/>
      <c r="L1158" s="34"/>
      <c r="M1158" s="153" t="s">
        <v>1</v>
      </c>
      <c r="N1158" s="154" t="s">
        <v>44</v>
      </c>
      <c r="O1158" s="59"/>
      <c r="P1158" s="155">
        <f>O1158*H1158</f>
        <v>0</v>
      </c>
      <c r="Q1158" s="155">
        <v>5.0000000000000002E-5</v>
      </c>
      <c r="R1158" s="155">
        <f>Q1158*H1158</f>
        <v>2.2564500000000001E-2</v>
      </c>
      <c r="S1158" s="155">
        <v>0</v>
      </c>
      <c r="T1158" s="156">
        <f>S1158*H1158</f>
        <v>0</v>
      </c>
      <c r="U1158" s="33"/>
      <c r="V1158" s="33"/>
      <c r="W1158" s="33"/>
      <c r="X1158" s="33"/>
      <c r="Y1158" s="33"/>
      <c r="Z1158" s="33"/>
      <c r="AA1158" s="33"/>
      <c r="AB1158" s="33"/>
      <c r="AC1158" s="33"/>
      <c r="AD1158" s="33"/>
      <c r="AE1158" s="33"/>
      <c r="AR1158" s="157" t="s">
        <v>175</v>
      </c>
      <c r="AT1158" s="157" t="s">
        <v>171</v>
      </c>
      <c r="AU1158" s="157" t="s">
        <v>176</v>
      </c>
      <c r="AY1158" s="18" t="s">
        <v>169</v>
      </c>
      <c r="BE1158" s="158">
        <f>IF(N1158="základná",J1158,0)</f>
        <v>0</v>
      </c>
      <c r="BF1158" s="158">
        <f>IF(N1158="znížená",J1158,0)</f>
        <v>0</v>
      </c>
      <c r="BG1158" s="158">
        <f>IF(N1158="zákl. prenesená",J1158,0)</f>
        <v>0</v>
      </c>
      <c r="BH1158" s="158">
        <f>IF(N1158="zníž. prenesená",J1158,0)</f>
        <v>0</v>
      </c>
      <c r="BI1158" s="158">
        <f>IF(N1158="nulová",J1158,0)</f>
        <v>0</v>
      </c>
      <c r="BJ1158" s="18" t="s">
        <v>176</v>
      </c>
      <c r="BK1158" s="159">
        <f>ROUND(I1158*H1158,3)</f>
        <v>0</v>
      </c>
      <c r="BL1158" s="18" t="s">
        <v>175</v>
      </c>
      <c r="BM1158" s="157" t="s">
        <v>1314</v>
      </c>
    </row>
    <row r="1159" spans="1:65" s="14" customFormat="1">
      <c r="B1159" s="169"/>
      <c r="D1159" s="161" t="s">
        <v>178</v>
      </c>
      <c r="E1159" s="170" t="s">
        <v>1</v>
      </c>
      <c r="F1159" s="171" t="s">
        <v>1010</v>
      </c>
      <c r="H1159" s="170" t="s">
        <v>1</v>
      </c>
      <c r="I1159" s="172"/>
      <c r="L1159" s="169"/>
      <c r="M1159" s="173"/>
      <c r="N1159" s="174"/>
      <c r="O1159" s="174"/>
      <c r="P1159" s="174"/>
      <c r="Q1159" s="174"/>
      <c r="R1159" s="174"/>
      <c r="S1159" s="174"/>
      <c r="T1159" s="175"/>
      <c r="AT1159" s="170" t="s">
        <v>178</v>
      </c>
      <c r="AU1159" s="170" t="s">
        <v>176</v>
      </c>
      <c r="AV1159" s="14" t="s">
        <v>86</v>
      </c>
      <c r="AW1159" s="14" t="s">
        <v>33</v>
      </c>
      <c r="AX1159" s="14" t="s">
        <v>78</v>
      </c>
      <c r="AY1159" s="170" t="s">
        <v>169</v>
      </c>
    </row>
    <row r="1160" spans="1:65" s="13" customFormat="1" ht="20">
      <c r="B1160" s="160"/>
      <c r="D1160" s="161" t="s">
        <v>178</v>
      </c>
      <c r="E1160" s="162" t="s">
        <v>1</v>
      </c>
      <c r="F1160" s="163" t="s">
        <v>1315</v>
      </c>
      <c r="H1160" s="164">
        <v>293.83999999999997</v>
      </c>
      <c r="I1160" s="165"/>
      <c r="L1160" s="160"/>
      <c r="M1160" s="166"/>
      <c r="N1160" s="167"/>
      <c r="O1160" s="167"/>
      <c r="P1160" s="167"/>
      <c r="Q1160" s="167"/>
      <c r="R1160" s="167"/>
      <c r="S1160" s="167"/>
      <c r="T1160" s="168"/>
      <c r="AT1160" s="162" t="s">
        <v>178</v>
      </c>
      <c r="AU1160" s="162" t="s">
        <v>176</v>
      </c>
      <c r="AV1160" s="13" t="s">
        <v>176</v>
      </c>
      <c r="AW1160" s="13" t="s">
        <v>33</v>
      </c>
      <c r="AX1160" s="13" t="s">
        <v>78</v>
      </c>
      <c r="AY1160" s="162" t="s">
        <v>169</v>
      </c>
    </row>
    <row r="1161" spans="1:65" s="14" customFormat="1">
      <c r="B1161" s="169"/>
      <c r="D1161" s="161" t="s">
        <v>178</v>
      </c>
      <c r="E1161" s="170" t="s">
        <v>1</v>
      </c>
      <c r="F1161" s="171" t="s">
        <v>1033</v>
      </c>
      <c r="H1161" s="170" t="s">
        <v>1</v>
      </c>
      <c r="I1161" s="172"/>
      <c r="L1161" s="169"/>
      <c r="M1161" s="173"/>
      <c r="N1161" s="174"/>
      <c r="O1161" s="174"/>
      <c r="P1161" s="174"/>
      <c r="Q1161" s="174"/>
      <c r="R1161" s="174"/>
      <c r="S1161" s="174"/>
      <c r="T1161" s="175"/>
      <c r="AT1161" s="170" t="s">
        <v>178</v>
      </c>
      <c r="AU1161" s="170" t="s">
        <v>176</v>
      </c>
      <c r="AV1161" s="14" t="s">
        <v>86</v>
      </c>
      <c r="AW1161" s="14" t="s">
        <v>33</v>
      </c>
      <c r="AX1161" s="14" t="s">
        <v>78</v>
      </c>
      <c r="AY1161" s="170" t="s">
        <v>169</v>
      </c>
    </row>
    <row r="1162" spans="1:65" s="13" customFormat="1" ht="20">
      <c r="B1162" s="160"/>
      <c r="D1162" s="161" t="s">
        <v>178</v>
      </c>
      <c r="E1162" s="162" t="s">
        <v>1</v>
      </c>
      <c r="F1162" s="163" t="s">
        <v>1316</v>
      </c>
      <c r="H1162" s="164">
        <v>157.44999999999999</v>
      </c>
      <c r="I1162" s="165"/>
      <c r="L1162" s="160"/>
      <c r="M1162" s="166"/>
      <c r="N1162" s="167"/>
      <c r="O1162" s="167"/>
      <c r="P1162" s="167"/>
      <c r="Q1162" s="167"/>
      <c r="R1162" s="167"/>
      <c r="S1162" s="167"/>
      <c r="T1162" s="168"/>
      <c r="AT1162" s="162" t="s">
        <v>178</v>
      </c>
      <c r="AU1162" s="162" t="s">
        <v>176</v>
      </c>
      <c r="AV1162" s="13" t="s">
        <v>176</v>
      </c>
      <c r="AW1162" s="13" t="s">
        <v>33</v>
      </c>
      <c r="AX1162" s="13" t="s">
        <v>78</v>
      </c>
      <c r="AY1162" s="162" t="s">
        <v>169</v>
      </c>
    </row>
    <row r="1163" spans="1:65" s="15" customFormat="1">
      <c r="B1163" s="176"/>
      <c r="D1163" s="161" t="s">
        <v>178</v>
      </c>
      <c r="E1163" s="177" t="s">
        <v>1</v>
      </c>
      <c r="F1163" s="178" t="s">
        <v>186</v>
      </c>
      <c r="H1163" s="179">
        <v>451.28999999999996</v>
      </c>
      <c r="I1163" s="180"/>
      <c r="L1163" s="176"/>
      <c r="M1163" s="181"/>
      <c r="N1163" s="182"/>
      <c r="O1163" s="182"/>
      <c r="P1163" s="182"/>
      <c r="Q1163" s="182"/>
      <c r="R1163" s="182"/>
      <c r="S1163" s="182"/>
      <c r="T1163" s="183"/>
      <c r="AT1163" s="177" t="s">
        <v>178</v>
      </c>
      <c r="AU1163" s="177" t="s">
        <v>176</v>
      </c>
      <c r="AV1163" s="15" t="s">
        <v>175</v>
      </c>
      <c r="AW1163" s="15" t="s">
        <v>33</v>
      </c>
      <c r="AX1163" s="15" t="s">
        <v>86</v>
      </c>
      <c r="AY1163" s="177" t="s">
        <v>169</v>
      </c>
    </row>
    <row r="1164" spans="1:65" s="2" customFormat="1" ht="14.4" customHeight="1">
      <c r="A1164" s="33"/>
      <c r="B1164" s="145"/>
      <c r="C1164" s="146" t="s">
        <v>1317</v>
      </c>
      <c r="D1164" s="146" t="s">
        <v>171</v>
      </c>
      <c r="E1164" s="147" t="s">
        <v>1318</v>
      </c>
      <c r="F1164" s="148" t="s">
        <v>1319</v>
      </c>
      <c r="G1164" s="149" t="s">
        <v>353</v>
      </c>
      <c r="H1164" s="150">
        <v>146.44999999999999</v>
      </c>
      <c r="I1164" s="151"/>
      <c r="J1164" s="150">
        <f>ROUND(I1164*H1164,3)</f>
        <v>0</v>
      </c>
      <c r="K1164" s="152"/>
      <c r="L1164" s="34"/>
      <c r="M1164" s="153" t="s">
        <v>1</v>
      </c>
      <c r="N1164" s="154" t="s">
        <v>44</v>
      </c>
      <c r="O1164" s="59"/>
      <c r="P1164" s="155">
        <f>O1164*H1164</f>
        <v>0</v>
      </c>
      <c r="Q1164" s="155">
        <v>3.0000000000000001E-5</v>
      </c>
      <c r="R1164" s="155">
        <f>Q1164*H1164</f>
        <v>4.3934999999999998E-3</v>
      </c>
      <c r="S1164" s="155">
        <v>0</v>
      </c>
      <c r="T1164" s="156">
        <f>S1164*H1164</f>
        <v>0</v>
      </c>
      <c r="U1164" s="33"/>
      <c r="V1164" s="33"/>
      <c r="W1164" s="33"/>
      <c r="X1164" s="33"/>
      <c r="Y1164" s="33"/>
      <c r="Z1164" s="33"/>
      <c r="AA1164" s="33"/>
      <c r="AB1164" s="33"/>
      <c r="AC1164" s="33"/>
      <c r="AD1164" s="33"/>
      <c r="AE1164" s="33"/>
      <c r="AR1164" s="157" t="s">
        <v>175</v>
      </c>
      <c r="AT1164" s="157" t="s">
        <v>171</v>
      </c>
      <c r="AU1164" s="157" t="s">
        <v>176</v>
      </c>
      <c r="AY1164" s="18" t="s">
        <v>169</v>
      </c>
      <c r="BE1164" s="158">
        <f>IF(N1164="základná",J1164,0)</f>
        <v>0</v>
      </c>
      <c r="BF1164" s="158">
        <f>IF(N1164="znížená",J1164,0)</f>
        <v>0</v>
      </c>
      <c r="BG1164" s="158">
        <f>IF(N1164="zákl. prenesená",J1164,0)</f>
        <v>0</v>
      </c>
      <c r="BH1164" s="158">
        <f>IF(N1164="zníž. prenesená",J1164,0)</f>
        <v>0</v>
      </c>
      <c r="BI1164" s="158">
        <f>IF(N1164="nulová",J1164,0)</f>
        <v>0</v>
      </c>
      <c r="BJ1164" s="18" t="s">
        <v>176</v>
      </c>
      <c r="BK1164" s="159">
        <f>ROUND(I1164*H1164,3)</f>
        <v>0</v>
      </c>
      <c r="BL1164" s="18" t="s">
        <v>175</v>
      </c>
      <c r="BM1164" s="157" t="s">
        <v>1320</v>
      </c>
    </row>
    <row r="1165" spans="1:65" s="14" customFormat="1">
      <c r="B1165" s="169"/>
      <c r="D1165" s="161" t="s">
        <v>178</v>
      </c>
      <c r="E1165" s="170" t="s">
        <v>1</v>
      </c>
      <c r="F1165" s="171" t="s">
        <v>1321</v>
      </c>
      <c r="H1165" s="170" t="s">
        <v>1</v>
      </c>
      <c r="I1165" s="172"/>
      <c r="L1165" s="169"/>
      <c r="M1165" s="173"/>
      <c r="N1165" s="174"/>
      <c r="O1165" s="174"/>
      <c r="P1165" s="174"/>
      <c r="Q1165" s="174"/>
      <c r="R1165" s="174"/>
      <c r="S1165" s="174"/>
      <c r="T1165" s="175"/>
      <c r="AT1165" s="170" t="s">
        <v>178</v>
      </c>
      <c r="AU1165" s="170" t="s">
        <v>176</v>
      </c>
      <c r="AV1165" s="14" t="s">
        <v>86</v>
      </c>
      <c r="AW1165" s="14" t="s">
        <v>33</v>
      </c>
      <c r="AX1165" s="14" t="s">
        <v>78</v>
      </c>
      <c r="AY1165" s="170" t="s">
        <v>169</v>
      </c>
    </row>
    <row r="1166" spans="1:65" s="13" customFormat="1">
      <c r="B1166" s="160"/>
      <c r="D1166" s="161" t="s">
        <v>178</v>
      </c>
      <c r="E1166" s="162" t="s">
        <v>1</v>
      </c>
      <c r="F1166" s="163" t="s">
        <v>1322</v>
      </c>
      <c r="H1166" s="164">
        <v>11.15</v>
      </c>
      <c r="I1166" s="165"/>
      <c r="L1166" s="160"/>
      <c r="M1166" s="166"/>
      <c r="N1166" s="167"/>
      <c r="O1166" s="167"/>
      <c r="P1166" s="167"/>
      <c r="Q1166" s="167"/>
      <c r="R1166" s="167"/>
      <c r="S1166" s="167"/>
      <c r="T1166" s="168"/>
      <c r="AT1166" s="162" t="s">
        <v>178</v>
      </c>
      <c r="AU1166" s="162" t="s">
        <v>176</v>
      </c>
      <c r="AV1166" s="13" t="s">
        <v>176</v>
      </c>
      <c r="AW1166" s="13" t="s">
        <v>33</v>
      </c>
      <c r="AX1166" s="13" t="s">
        <v>78</v>
      </c>
      <c r="AY1166" s="162" t="s">
        <v>169</v>
      </c>
    </row>
    <row r="1167" spans="1:65" s="13" customFormat="1">
      <c r="B1167" s="160"/>
      <c r="D1167" s="161" t="s">
        <v>178</v>
      </c>
      <c r="E1167" s="162" t="s">
        <v>1</v>
      </c>
      <c r="F1167" s="163" t="s">
        <v>1323</v>
      </c>
      <c r="H1167" s="164">
        <v>7.125</v>
      </c>
      <c r="I1167" s="165"/>
      <c r="L1167" s="160"/>
      <c r="M1167" s="166"/>
      <c r="N1167" s="167"/>
      <c r="O1167" s="167"/>
      <c r="P1167" s="167"/>
      <c r="Q1167" s="167"/>
      <c r="R1167" s="167"/>
      <c r="S1167" s="167"/>
      <c r="T1167" s="168"/>
      <c r="AT1167" s="162" t="s">
        <v>178</v>
      </c>
      <c r="AU1167" s="162" t="s">
        <v>176</v>
      </c>
      <c r="AV1167" s="13" t="s">
        <v>176</v>
      </c>
      <c r="AW1167" s="13" t="s">
        <v>33</v>
      </c>
      <c r="AX1167" s="13" t="s">
        <v>78</v>
      </c>
      <c r="AY1167" s="162" t="s">
        <v>169</v>
      </c>
    </row>
    <row r="1168" spans="1:65" s="13" customFormat="1">
      <c r="B1168" s="160"/>
      <c r="D1168" s="161" t="s">
        <v>178</v>
      </c>
      <c r="E1168" s="162" t="s">
        <v>1</v>
      </c>
      <c r="F1168" s="163" t="s">
        <v>1324</v>
      </c>
      <c r="H1168" s="164">
        <v>8.625</v>
      </c>
      <c r="I1168" s="165"/>
      <c r="L1168" s="160"/>
      <c r="M1168" s="166"/>
      <c r="N1168" s="167"/>
      <c r="O1168" s="167"/>
      <c r="P1168" s="167"/>
      <c r="Q1168" s="167"/>
      <c r="R1168" s="167"/>
      <c r="S1168" s="167"/>
      <c r="T1168" s="168"/>
      <c r="AT1168" s="162" t="s">
        <v>178</v>
      </c>
      <c r="AU1168" s="162" t="s">
        <v>176</v>
      </c>
      <c r="AV1168" s="13" t="s">
        <v>176</v>
      </c>
      <c r="AW1168" s="13" t="s">
        <v>33</v>
      </c>
      <c r="AX1168" s="13" t="s">
        <v>78</v>
      </c>
      <c r="AY1168" s="162" t="s">
        <v>169</v>
      </c>
    </row>
    <row r="1169" spans="2:51" s="13" customFormat="1">
      <c r="B1169" s="160"/>
      <c r="D1169" s="161" t="s">
        <v>178</v>
      </c>
      <c r="E1169" s="162" t="s">
        <v>1</v>
      </c>
      <c r="F1169" s="163" t="s">
        <v>1325</v>
      </c>
      <c r="H1169" s="164">
        <v>12.125</v>
      </c>
      <c r="I1169" s="165"/>
      <c r="L1169" s="160"/>
      <c r="M1169" s="166"/>
      <c r="N1169" s="167"/>
      <c r="O1169" s="167"/>
      <c r="P1169" s="167"/>
      <c r="Q1169" s="167"/>
      <c r="R1169" s="167"/>
      <c r="S1169" s="167"/>
      <c r="T1169" s="168"/>
      <c r="AT1169" s="162" t="s">
        <v>178</v>
      </c>
      <c r="AU1169" s="162" t="s">
        <v>176</v>
      </c>
      <c r="AV1169" s="13" t="s">
        <v>176</v>
      </c>
      <c r="AW1169" s="13" t="s">
        <v>33</v>
      </c>
      <c r="AX1169" s="13" t="s">
        <v>78</v>
      </c>
      <c r="AY1169" s="162" t="s">
        <v>169</v>
      </c>
    </row>
    <row r="1170" spans="2:51" s="13" customFormat="1">
      <c r="B1170" s="160"/>
      <c r="D1170" s="161" t="s">
        <v>178</v>
      </c>
      <c r="E1170" s="162" t="s">
        <v>1</v>
      </c>
      <c r="F1170" s="163" t="s">
        <v>1326</v>
      </c>
      <c r="H1170" s="164">
        <v>5</v>
      </c>
      <c r="I1170" s="165"/>
      <c r="L1170" s="160"/>
      <c r="M1170" s="166"/>
      <c r="N1170" s="167"/>
      <c r="O1170" s="167"/>
      <c r="P1170" s="167"/>
      <c r="Q1170" s="167"/>
      <c r="R1170" s="167"/>
      <c r="S1170" s="167"/>
      <c r="T1170" s="168"/>
      <c r="AT1170" s="162" t="s">
        <v>178</v>
      </c>
      <c r="AU1170" s="162" t="s">
        <v>176</v>
      </c>
      <c r="AV1170" s="13" t="s">
        <v>176</v>
      </c>
      <c r="AW1170" s="13" t="s">
        <v>33</v>
      </c>
      <c r="AX1170" s="13" t="s">
        <v>78</v>
      </c>
      <c r="AY1170" s="162" t="s">
        <v>169</v>
      </c>
    </row>
    <row r="1171" spans="2:51" s="13" customFormat="1">
      <c r="B1171" s="160"/>
      <c r="D1171" s="161" t="s">
        <v>178</v>
      </c>
      <c r="E1171" s="162" t="s">
        <v>1</v>
      </c>
      <c r="F1171" s="163" t="s">
        <v>1327</v>
      </c>
      <c r="H1171" s="164">
        <v>8.0500000000000007</v>
      </c>
      <c r="I1171" s="165"/>
      <c r="L1171" s="160"/>
      <c r="M1171" s="166"/>
      <c r="N1171" s="167"/>
      <c r="O1171" s="167"/>
      <c r="P1171" s="167"/>
      <c r="Q1171" s="167"/>
      <c r="R1171" s="167"/>
      <c r="S1171" s="167"/>
      <c r="T1171" s="168"/>
      <c r="AT1171" s="162" t="s">
        <v>178</v>
      </c>
      <c r="AU1171" s="162" t="s">
        <v>176</v>
      </c>
      <c r="AV1171" s="13" t="s">
        <v>176</v>
      </c>
      <c r="AW1171" s="13" t="s">
        <v>33</v>
      </c>
      <c r="AX1171" s="13" t="s">
        <v>78</v>
      </c>
      <c r="AY1171" s="162" t="s">
        <v>169</v>
      </c>
    </row>
    <row r="1172" spans="2:51" s="13" customFormat="1">
      <c r="B1172" s="160"/>
      <c r="D1172" s="161" t="s">
        <v>178</v>
      </c>
      <c r="E1172" s="162" t="s">
        <v>1</v>
      </c>
      <c r="F1172" s="163" t="s">
        <v>1328</v>
      </c>
      <c r="H1172" s="164">
        <v>5.0999999999999996</v>
      </c>
      <c r="I1172" s="165"/>
      <c r="L1172" s="160"/>
      <c r="M1172" s="166"/>
      <c r="N1172" s="167"/>
      <c r="O1172" s="167"/>
      <c r="P1172" s="167"/>
      <c r="Q1172" s="167"/>
      <c r="R1172" s="167"/>
      <c r="S1172" s="167"/>
      <c r="T1172" s="168"/>
      <c r="AT1172" s="162" t="s">
        <v>178</v>
      </c>
      <c r="AU1172" s="162" t="s">
        <v>176</v>
      </c>
      <c r="AV1172" s="13" t="s">
        <v>176</v>
      </c>
      <c r="AW1172" s="13" t="s">
        <v>33</v>
      </c>
      <c r="AX1172" s="13" t="s">
        <v>78</v>
      </c>
      <c r="AY1172" s="162" t="s">
        <v>169</v>
      </c>
    </row>
    <row r="1173" spans="2:51" s="13" customFormat="1">
      <c r="B1173" s="160"/>
      <c r="D1173" s="161" t="s">
        <v>178</v>
      </c>
      <c r="E1173" s="162" t="s">
        <v>1</v>
      </c>
      <c r="F1173" s="163" t="s">
        <v>1329</v>
      </c>
      <c r="H1173" s="164">
        <v>20</v>
      </c>
      <c r="I1173" s="165"/>
      <c r="L1173" s="160"/>
      <c r="M1173" s="166"/>
      <c r="N1173" s="167"/>
      <c r="O1173" s="167"/>
      <c r="P1173" s="167"/>
      <c r="Q1173" s="167"/>
      <c r="R1173" s="167"/>
      <c r="S1173" s="167"/>
      <c r="T1173" s="168"/>
      <c r="AT1173" s="162" t="s">
        <v>178</v>
      </c>
      <c r="AU1173" s="162" t="s">
        <v>176</v>
      </c>
      <c r="AV1173" s="13" t="s">
        <v>176</v>
      </c>
      <c r="AW1173" s="13" t="s">
        <v>33</v>
      </c>
      <c r="AX1173" s="13" t="s">
        <v>78</v>
      </c>
      <c r="AY1173" s="162" t="s">
        <v>169</v>
      </c>
    </row>
    <row r="1174" spans="2:51" s="13" customFormat="1">
      <c r="B1174" s="160"/>
      <c r="D1174" s="161" t="s">
        <v>178</v>
      </c>
      <c r="E1174" s="162" t="s">
        <v>1</v>
      </c>
      <c r="F1174" s="163" t="s">
        <v>1330</v>
      </c>
      <c r="H1174" s="164">
        <v>9.4</v>
      </c>
      <c r="I1174" s="165"/>
      <c r="L1174" s="160"/>
      <c r="M1174" s="166"/>
      <c r="N1174" s="167"/>
      <c r="O1174" s="167"/>
      <c r="P1174" s="167"/>
      <c r="Q1174" s="167"/>
      <c r="R1174" s="167"/>
      <c r="S1174" s="167"/>
      <c r="T1174" s="168"/>
      <c r="AT1174" s="162" t="s">
        <v>178</v>
      </c>
      <c r="AU1174" s="162" t="s">
        <v>176</v>
      </c>
      <c r="AV1174" s="13" t="s">
        <v>176</v>
      </c>
      <c r="AW1174" s="13" t="s">
        <v>33</v>
      </c>
      <c r="AX1174" s="13" t="s">
        <v>78</v>
      </c>
      <c r="AY1174" s="162" t="s">
        <v>169</v>
      </c>
    </row>
    <row r="1175" spans="2:51" s="13" customFormat="1">
      <c r="B1175" s="160"/>
      <c r="D1175" s="161" t="s">
        <v>178</v>
      </c>
      <c r="E1175" s="162" t="s">
        <v>1</v>
      </c>
      <c r="F1175" s="163" t="s">
        <v>1331</v>
      </c>
      <c r="H1175" s="164">
        <v>3.2</v>
      </c>
      <c r="I1175" s="165"/>
      <c r="L1175" s="160"/>
      <c r="M1175" s="166"/>
      <c r="N1175" s="167"/>
      <c r="O1175" s="167"/>
      <c r="P1175" s="167"/>
      <c r="Q1175" s="167"/>
      <c r="R1175" s="167"/>
      <c r="S1175" s="167"/>
      <c r="T1175" s="168"/>
      <c r="AT1175" s="162" t="s">
        <v>178</v>
      </c>
      <c r="AU1175" s="162" t="s">
        <v>176</v>
      </c>
      <c r="AV1175" s="13" t="s">
        <v>176</v>
      </c>
      <c r="AW1175" s="13" t="s">
        <v>33</v>
      </c>
      <c r="AX1175" s="13" t="s">
        <v>78</v>
      </c>
      <c r="AY1175" s="162" t="s">
        <v>169</v>
      </c>
    </row>
    <row r="1176" spans="2:51" s="13" customFormat="1">
      <c r="B1176" s="160"/>
      <c r="D1176" s="161" t="s">
        <v>178</v>
      </c>
      <c r="E1176" s="162" t="s">
        <v>1</v>
      </c>
      <c r="F1176" s="163" t="s">
        <v>1332</v>
      </c>
      <c r="H1176" s="164">
        <v>4.8</v>
      </c>
      <c r="I1176" s="165"/>
      <c r="L1176" s="160"/>
      <c r="M1176" s="166"/>
      <c r="N1176" s="167"/>
      <c r="O1176" s="167"/>
      <c r="P1176" s="167"/>
      <c r="Q1176" s="167"/>
      <c r="R1176" s="167"/>
      <c r="S1176" s="167"/>
      <c r="T1176" s="168"/>
      <c r="AT1176" s="162" t="s">
        <v>178</v>
      </c>
      <c r="AU1176" s="162" t="s">
        <v>176</v>
      </c>
      <c r="AV1176" s="13" t="s">
        <v>176</v>
      </c>
      <c r="AW1176" s="13" t="s">
        <v>33</v>
      </c>
      <c r="AX1176" s="13" t="s">
        <v>78</v>
      </c>
      <c r="AY1176" s="162" t="s">
        <v>169</v>
      </c>
    </row>
    <row r="1177" spans="2:51" s="13" customFormat="1">
      <c r="B1177" s="160"/>
      <c r="D1177" s="161" t="s">
        <v>178</v>
      </c>
      <c r="E1177" s="162" t="s">
        <v>1</v>
      </c>
      <c r="F1177" s="163" t="s">
        <v>1333</v>
      </c>
      <c r="H1177" s="164">
        <v>3.2</v>
      </c>
      <c r="I1177" s="165"/>
      <c r="L1177" s="160"/>
      <c r="M1177" s="166"/>
      <c r="N1177" s="167"/>
      <c r="O1177" s="167"/>
      <c r="P1177" s="167"/>
      <c r="Q1177" s="167"/>
      <c r="R1177" s="167"/>
      <c r="S1177" s="167"/>
      <c r="T1177" s="168"/>
      <c r="AT1177" s="162" t="s">
        <v>178</v>
      </c>
      <c r="AU1177" s="162" t="s">
        <v>176</v>
      </c>
      <c r="AV1177" s="13" t="s">
        <v>176</v>
      </c>
      <c r="AW1177" s="13" t="s">
        <v>33</v>
      </c>
      <c r="AX1177" s="13" t="s">
        <v>78</v>
      </c>
      <c r="AY1177" s="162" t="s">
        <v>169</v>
      </c>
    </row>
    <row r="1178" spans="2:51" s="13" customFormat="1">
      <c r="B1178" s="160"/>
      <c r="D1178" s="161" t="s">
        <v>178</v>
      </c>
      <c r="E1178" s="162" t="s">
        <v>1</v>
      </c>
      <c r="F1178" s="163" t="s">
        <v>1334</v>
      </c>
      <c r="H1178" s="164">
        <v>1.6</v>
      </c>
      <c r="I1178" s="165"/>
      <c r="L1178" s="160"/>
      <c r="M1178" s="166"/>
      <c r="N1178" s="167"/>
      <c r="O1178" s="167"/>
      <c r="P1178" s="167"/>
      <c r="Q1178" s="167"/>
      <c r="R1178" s="167"/>
      <c r="S1178" s="167"/>
      <c r="T1178" s="168"/>
      <c r="AT1178" s="162" t="s">
        <v>178</v>
      </c>
      <c r="AU1178" s="162" t="s">
        <v>176</v>
      </c>
      <c r="AV1178" s="13" t="s">
        <v>176</v>
      </c>
      <c r="AW1178" s="13" t="s">
        <v>33</v>
      </c>
      <c r="AX1178" s="13" t="s">
        <v>78</v>
      </c>
      <c r="AY1178" s="162" t="s">
        <v>169</v>
      </c>
    </row>
    <row r="1179" spans="2:51" s="13" customFormat="1">
      <c r="B1179" s="160"/>
      <c r="D1179" s="161" t="s">
        <v>178</v>
      </c>
      <c r="E1179" s="162" t="s">
        <v>1</v>
      </c>
      <c r="F1179" s="163" t="s">
        <v>1335</v>
      </c>
      <c r="H1179" s="164">
        <v>6.6</v>
      </c>
      <c r="I1179" s="165"/>
      <c r="L1179" s="160"/>
      <c r="M1179" s="166"/>
      <c r="N1179" s="167"/>
      <c r="O1179" s="167"/>
      <c r="P1179" s="167"/>
      <c r="Q1179" s="167"/>
      <c r="R1179" s="167"/>
      <c r="S1179" s="167"/>
      <c r="T1179" s="168"/>
      <c r="AT1179" s="162" t="s">
        <v>178</v>
      </c>
      <c r="AU1179" s="162" t="s">
        <v>176</v>
      </c>
      <c r="AV1179" s="13" t="s">
        <v>176</v>
      </c>
      <c r="AW1179" s="13" t="s">
        <v>33</v>
      </c>
      <c r="AX1179" s="13" t="s">
        <v>78</v>
      </c>
      <c r="AY1179" s="162" t="s">
        <v>169</v>
      </c>
    </row>
    <row r="1180" spans="2:51" s="13" customFormat="1">
      <c r="B1180" s="160"/>
      <c r="D1180" s="161" t="s">
        <v>178</v>
      </c>
      <c r="E1180" s="162" t="s">
        <v>1</v>
      </c>
      <c r="F1180" s="163" t="s">
        <v>1336</v>
      </c>
      <c r="H1180" s="164">
        <v>4.7</v>
      </c>
      <c r="I1180" s="165"/>
      <c r="L1180" s="160"/>
      <c r="M1180" s="166"/>
      <c r="N1180" s="167"/>
      <c r="O1180" s="167"/>
      <c r="P1180" s="167"/>
      <c r="Q1180" s="167"/>
      <c r="R1180" s="167"/>
      <c r="S1180" s="167"/>
      <c r="T1180" s="168"/>
      <c r="AT1180" s="162" t="s">
        <v>178</v>
      </c>
      <c r="AU1180" s="162" t="s">
        <v>176</v>
      </c>
      <c r="AV1180" s="13" t="s">
        <v>176</v>
      </c>
      <c r="AW1180" s="13" t="s">
        <v>33</v>
      </c>
      <c r="AX1180" s="13" t="s">
        <v>78</v>
      </c>
      <c r="AY1180" s="162" t="s">
        <v>169</v>
      </c>
    </row>
    <row r="1181" spans="2:51" s="13" customFormat="1">
      <c r="B1181" s="160"/>
      <c r="D1181" s="161" t="s">
        <v>178</v>
      </c>
      <c r="E1181" s="162" t="s">
        <v>1</v>
      </c>
      <c r="F1181" s="163" t="s">
        <v>1337</v>
      </c>
      <c r="H1181" s="164">
        <v>5.0999999999999996</v>
      </c>
      <c r="I1181" s="165"/>
      <c r="L1181" s="160"/>
      <c r="M1181" s="166"/>
      <c r="N1181" s="167"/>
      <c r="O1181" s="167"/>
      <c r="P1181" s="167"/>
      <c r="Q1181" s="167"/>
      <c r="R1181" s="167"/>
      <c r="S1181" s="167"/>
      <c r="T1181" s="168"/>
      <c r="AT1181" s="162" t="s">
        <v>178</v>
      </c>
      <c r="AU1181" s="162" t="s">
        <v>176</v>
      </c>
      <c r="AV1181" s="13" t="s">
        <v>176</v>
      </c>
      <c r="AW1181" s="13" t="s">
        <v>33</v>
      </c>
      <c r="AX1181" s="13" t="s">
        <v>78</v>
      </c>
      <c r="AY1181" s="162" t="s">
        <v>169</v>
      </c>
    </row>
    <row r="1182" spans="2:51" s="16" customFormat="1">
      <c r="B1182" s="184"/>
      <c r="D1182" s="161" t="s">
        <v>178</v>
      </c>
      <c r="E1182" s="185" t="s">
        <v>1</v>
      </c>
      <c r="F1182" s="186" t="s">
        <v>201</v>
      </c>
      <c r="H1182" s="187">
        <v>115.77500000000001</v>
      </c>
      <c r="I1182" s="188"/>
      <c r="L1182" s="184"/>
      <c r="M1182" s="189"/>
      <c r="N1182" s="190"/>
      <c r="O1182" s="190"/>
      <c r="P1182" s="190"/>
      <c r="Q1182" s="190"/>
      <c r="R1182" s="190"/>
      <c r="S1182" s="190"/>
      <c r="T1182" s="191"/>
      <c r="AT1182" s="185" t="s">
        <v>178</v>
      </c>
      <c r="AU1182" s="185" t="s">
        <v>176</v>
      </c>
      <c r="AV1182" s="16" t="s">
        <v>187</v>
      </c>
      <c r="AW1182" s="16" t="s">
        <v>33</v>
      </c>
      <c r="AX1182" s="16" t="s">
        <v>78</v>
      </c>
      <c r="AY1182" s="185" t="s">
        <v>169</v>
      </c>
    </row>
    <row r="1183" spans="2:51" s="14" customFormat="1">
      <c r="B1183" s="169"/>
      <c r="D1183" s="161" t="s">
        <v>178</v>
      </c>
      <c r="E1183" s="170" t="s">
        <v>1</v>
      </c>
      <c r="F1183" s="171" t="s">
        <v>1338</v>
      </c>
      <c r="H1183" s="170" t="s">
        <v>1</v>
      </c>
      <c r="I1183" s="172"/>
      <c r="L1183" s="169"/>
      <c r="M1183" s="173"/>
      <c r="N1183" s="174"/>
      <c r="O1183" s="174"/>
      <c r="P1183" s="174"/>
      <c r="Q1183" s="174"/>
      <c r="R1183" s="174"/>
      <c r="S1183" s="174"/>
      <c r="T1183" s="175"/>
      <c r="AT1183" s="170" t="s">
        <v>178</v>
      </c>
      <c r="AU1183" s="170" t="s">
        <v>176</v>
      </c>
      <c r="AV1183" s="14" t="s">
        <v>86</v>
      </c>
      <c r="AW1183" s="14" t="s">
        <v>33</v>
      </c>
      <c r="AX1183" s="14" t="s">
        <v>78</v>
      </c>
      <c r="AY1183" s="170" t="s">
        <v>169</v>
      </c>
    </row>
    <row r="1184" spans="2:51" s="13" customFormat="1">
      <c r="B1184" s="160"/>
      <c r="D1184" s="161" t="s">
        <v>178</v>
      </c>
      <c r="E1184" s="162" t="s">
        <v>1</v>
      </c>
      <c r="F1184" s="163" t="s">
        <v>1339</v>
      </c>
      <c r="H1184" s="164">
        <v>10.785</v>
      </c>
      <c r="I1184" s="165"/>
      <c r="L1184" s="160"/>
      <c r="M1184" s="166"/>
      <c r="N1184" s="167"/>
      <c r="O1184" s="167"/>
      <c r="P1184" s="167"/>
      <c r="Q1184" s="167"/>
      <c r="R1184" s="167"/>
      <c r="S1184" s="167"/>
      <c r="T1184" s="168"/>
      <c r="AT1184" s="162" t="s">
        <v>178</v>
      </c>
      <c r="AU1184" s="162" t="s">
        <v>176</v>
      </c>
      <c r="AV1184" s="13" t="s">
        <v>176</v>
      </c>
      <c r="AW1184" s="13" t="s">
        <v>33</v>
      </c>
      <c r="AX1184" s="13" t="s">
        <v>78</v>
      </c>
      <c r="AY1184" s="162" t="s">
        <v>169</v>
      </c>
    </row>
    <row r="1185" spans="1:65" s="13" customFormat="1">
      <c r="B1185" s="160"/>
      <c r="D1185" s="161" t="s">
        <v>178</v>
      </c>
      <c r="E1185" s="162" t="s">
        <v>1</v>
      </c>
      <c r="F1185" s="163" t="s">
        <v>1340</v>
      </c>
      <c r="H1185" s="164">
        <v>6.25</v>
      </c>
      <c r="I1185" s="165"/>
      <c r="L1185" s="160"/>
      <c r="M1185" s="166"/>
      <c r="N1185" s="167"/>
      <c r="O1185" s="167"/>
      <c r="P1185" s="167"/>
      <c r="Q1185" s="167"/>
      <c r="R1185" s="167"/>
      <c r="S1185" s="167"/>
      <c r="T1185" s="168"/>
      <c r="AT1185" s="162" t="s">
        <v>178</v>
      </c>
      <c r="AU1185" s="162" t="s">
        <v>176</v>
      </c>
      <c r="AV1185" s="13" t="s">
        <v>176</v>
      </c>
      <c r="AW1185" s="13" t="s">
        <v>33</v>
      </c>
      <c r="AX1185" s="13" t="s">
        <v>78</v>
      </c>
      <c r="AY1185" s="162" t="s">
        <v>169</v>
      </c>
    </row>
    <row r="1186" spans="1:65" s="13" customFormat="1">
      <c r="B1186" s="160"/>
      <c r="D1186" s="161" t="s">
        <v>178</v>
      </c>
      <c r="E1186" s="162" t="s">
        <v>1</v>
      </c>
      <c r="F1186" s="163" t="s">
        <v>1341</v>
      </c>
      <c r="H1186" s="164">
        <v>4.6150000000000002</v>
      </c>
      <c r="I1186" s="165"/>
      <c r="L1186" s="160"/>
      <c r="M1186" s="166"/>
      <c r="N1186" s="167"/>
      <c r="O1186" s="167"/>
      <c r="P1186" s="167"/>
      <c r="Q1186" s="167"/>
      <c r="R1186" s="167"/>
      <c r="S1186" s="167"/>
      <c r="T1186" s="168"/>
      <c r="AT1186" s="162" t="s">
        <v>178</v>
      </c>
      <c r="AU1186" s="162" t="s">
        <v>176</v>
      </c>
      <c r="AV1186" s="13" t="s">
        <v>176</v>
      </c>
      <c r="AW1186" s="13" t="s">
        <v>33</v>
      </c>
      <c r="AX1186" s="13" t="s">
        <v>78</v>
      </c>
      <c r="AY1186" s="162" t="s">
        <v>169</v>
      </c>
    </row>
    <row r="1187" spans="1:65" s="13" customFormat="1">
      <c r="B1187" s="160"/>
      <c r="D1187" s="161" t="s">
        <v>178</v>
      </c>
      <c r="E1187" s="162" t="s">
        <v>1</v>
      </c>
      <c r="F1187" s="163" t="s">
        <v>1342</v>
      </c>
      <c r="H1187" s="164">
        <v>3.9750000000000001</v>
      </c>
      <c r="I1187" s="165"/>
      <c r="L1187" s="160"/>
      <c r="M1187" s="166"/>
      <c r="N1187" s="167"/>
      <c r="O1187" s="167"/>
      <c r="P1187" s="167"/>
      <c r="Q1187" s="167"/>
      <c r="R1187" s="167"/>
      <c r="S1187" s="167"/>
      <c r="T1187" s="168"/>
      <c r="AT1187" s="162" t="s">
        <v>178</v>
      </c>
      <c r="AU1187" s="162" t="s">
        <v>176</v>
      </c>
      <c r="AV1187" s="13" t="s">
        <v>176</v>
      </c>
      <c r="AW1187" s="13" t="s">
        <v>33</v>
      </c>
      <c r="AX1187" s="13" t="s">
        <v>78</v>
      </c>
      <c r="AY1187" s="162" t="s">
        <v>169</v>
      </c>
    </row>
    <row r="1188" spans="1:65" s="13" customFormat="1">
      <c r="B1188" s="160"/>
      <c r="D1188" s="161" t="s">
        <v>178</v>
      </c>
      <c r="E1188" s="162" t="s">
        <v>1</v>
      </c>
      <c r="F1188" s="163" t="s">
        <v>1343</v>
      </c>
      <c r="H1188" s="164">
        <v>5.05</v>
      </c>
      <c r="I1188" s="165"/>
      <c r="L1188" s="160"/>
      <c r="M1188" s="166"/>
      <c r="N1188" s="167"/>
      <c r="O1188" s="167"/>
      <c r="P1188" s="167"/>
      <c r="Q1188" s="167"/>
      <c r="R1188" s="167"/>
      <c r="S1188" s="167"/>
      <c r="T1188" s="168"/>
      <c r="AT1188" s="162" t="s">
        <v>178</v>
      </c>
      <c r="AU1188" s="162" t="s">
        <v>176</v>
      </c>
      <c r="AV1188" s="13" t="s">
        <v>176</v>
      </c>
      <c r="AW1188" s="13" t="s">
        <v>33</v>
      </c>
      <c r="AX1188" s="13" t="s">
        <v>78</v>
      </c>
      <c r="AY1188" s="162" t="s">
        <v>169</v>
      </c>
    </row>
    <row r="1189" spans="1:65" s="16" customFormat="1">
      <c r="B1189" s="184"/>
      <c r="D1189" s="161" t="s">
        <v>178</v>
      </c>
      <c r="E1189" s="185" t="s">
        <v>1</v>
      </c>
      <c r="F1189" s="186" t="s">
        <v>201</v>
      </c>
      <c r="H1189" s="187">
        <v>30.675000000000001</v>
      </c>
      <c r="I1189" s="188"/>
      <c r="L1189" s="184"/>
      <c r="M1189" s="189"/>
      <c r="N1189" s="190"/>
      <c r="O1189" s="190"/>
      <c r="P1189" s="190"/>
      <c r="Q1189" s="190"/>
      <c r="R1189" s="190"/>
      <c r="S1189" s="190"/>
      <c r="T1189" s="191"/>
      <c r="AT1189" s="185" t="s">
        <v>178</v>
      </c>
      <c r="AU1189" s="185" t="s">
        <v>176</v>
      </c>
      <c r="AV1189" s="16" t="s">
        <v>187</v>
      </c>
      <c r="AW1189" s="16" t="s">
        <v>33</v>
      </c>
      <c r="AX1189" s="16" t="s">
        <v>78</v>
      </c>
      <c r="AY1189" s="185" t="s">
        <v>169</v>
      </c>
    </row>
    <row r="1190" spans="1:65" s="15" customFormat="1">
      <c r="B1190" s="176"/>
      <c r="D1190" s="161" t="s">
        <v>178</v>
      </c>
      <c r="E1190" s="177" t="s">
        <v>1</v>
      </c>
      <c r="F1190" s="178" t="s">
        <v>186</v>
      </c>
      <c r="H1190" s="179">
        <v>146.45000000000002</v>
      </c>
      <c r="I1190" s="180"/>
      <c r="L1190" s="176"/>
      <c r="M1190" s="181"/>
      <c r="N1190" s="182"/>
      <c r="O1190" s="182"/>
      <c r="P1190" s="182"/>
      <c r="Q1190" s="182"/>
      <c r="R1190" s="182"/>
      <c r="S1190" s="182"/>
      <c r="T1190" s="183"/>
      <c r="AT1190" s="177" t="s">
        <v>178</v>
      </c>
      <c r="AU1190" s="177" t="s">
        <v>176</v>
      </c>
      <c r="AV1190" s="15" t="s">
        <v>175</v>
      </c>
      <c r="AW1190" s="15" t="s">
        <v>33</v>
      </c>
      <c r="AX1190" s="15" t="s">
        <v>86</v>
      </c>
      <c r="AY1190" s="177" t="s">
        <v>169</v>
      </c>
    </row>
    <row r="1191" spans="1:65" s="2" customFormat="1" ht="14.4" customHeight="1">
      <c r="A1191" s="33"/>
      <c r="B1191" s="145"/>
      <c r="C1191" s="146" t="s">
        <v>1344</v>
      </c>
      <c r="D1191" s="146" t="s">
        <v>171</v>
      </c>
      <c r="E1191" s="147" t="s">
        <v>1345</v>
      </c>
      <c r="F1191" s="148" t="s">
        <v>1346</v>
      </c>
      <c r="G1191" s="149" t="s">
        <v>353</v>
      </c>
      <c r="H1191" s="150">
        <v>50.475000000000001</v>
      </c>
      <c r="I1191" s="151"/>
      <c r="J1191" s="150">
        <f>ROUND(I1191*H1191,3)</f>
        <v>0</v>
      </c>
      <c r="K1191" s="152"/>
      <c r="L1191" s="34"/>
      <c r="M1191" s="153" t="s">
        <v>1</v>
      </c>
      <c r="N1191" s="154" t="s">
        <v>44</v>
      </c>
      <c r="O1191" s="59"/>
      <c r="P1191" s="155">
        <f>O1191*H1191</f>
        <v>0</v>
      </c>
      <c r="Q1191" s="155">
        <v>1E-4</v>
      </c>
      <c r="R1191" s="155">
        <f>Q1191*H1191</f>
        <v>5.0475000000000008E-3</v>
      </c>
      <c r="S1191" s="155">
        <v>0</v>
      </c>
      <c r="T1191" s="156">
        <f>S1191*H1191</f>
        <v>0</v>
      </c>
      <c r="U1191" s="33"/>
      <c r="V1191" s="33"/>
      <c r="W1191" s="33"/>
      <c r="X1191" s="33"/>
      <c r="Y1191" s="33"/>
      <c r="Z1191" s="33"/>
      <c r="AA1191" s="33"/>
      <c r="AB1191" s="33"/>
      <c r="AC1191" s="33"/>
      <c r="AD1191" s="33"/>
      <c r="AE1191" s="33"/>
      <c r="AR1191" s="157" t="s">
        <v>175</v>
      </c>
      <c r="AT1191" s="157" t="s">
        <v>171</v>
      </c>
      <c r="AU1191" s="157" t="s">
        <v>176</v>
      </c>
      <c r="AY1191" s="18" t="s">
        <v>169</v>
      </c>
      <c r="BE1191" s="158">
        <f>IF(N1191="základná",J1191,0)</f>
        <v>0</v>
      </c>
      <c r="BF1191" s="158">
        <f>IF(N1191="znížená",J1191,0)</f>
        <v>0</v>
      </c>
      <c r="BG1191" s="158">
        <f>IF(N1191="zákl. prenesená",J1191,0)</f>
        <v>0</v>
      </c>
      <c r="BH1191" s="158">
        <f>IF(N1191="zníž. prenesená",J1191,0)</f>
        <v>0</v>
      </c>
      <c r="BI1191" s="158">
        <f>IF(N1191="nulová",J1191,0)</f>
        <v>0</v>
      </c>
      <c r="BJ1191" s="18" t="s">
        <v>176</v>
      </c>
      <c r="BK1191" s="159">
        <f>ROUND(I1191*H1191,3)</f>
        <v>0</v>
      </c>
      <c r="BL1191" s="18" t="s">
        <v>175</v>
      </c>
      <c r="BM1191" s="157" t="s">
        <v>1347</v>
      </c>
    </row>
    <row r="1192" spans="1:65" s="14" customFormat="1">
      <c r="B1192" s="169"/>
      <c r="D1192" s="161" t="s">
        <v>178</v>
      </c>
      <c r="E1192" s="170" t="s">
        <v>1</v>
      </c>
      <c r="F1192" s="171" t="s">
        <v>1348</v>
      </c>
      <c r="H1192" s="170" t="s">
        <v>1</v>
      </c>
      <c r="I1192" s="172"/>
      <c r="L1192" s="169"/>
      <c r="M1192" s="173"/>
      <c r="N1192" s="174"/>
      <c r="O1192" s="174"/>
      <c r="P1192" s="174"/>
      <c r="Q1192" s="174"/>
      <c r="R1192" s="174"/>
      <c r="S1192" s="174"/>
      <c r="T1192" s="175"/>
      <c r="AT1192" s="170" t="s">
        <v>178</v>
      </c>
      <c r="AU1192" s="170" t="s">
        <v>176</v>
      </c>
      <c r="AV1192" s="14" t="s">
        <v>86</v>
      </c>
      <c r="AW1192" s="14" t="s">
        <v>33</v>
      </c>
      <c r="AX1192" s="14" t="s">
        <v>78</v>
      </c>
      <c r="AY1192" s="170" t="s">
        <v>169</v>
      </c>
    </row>
    <row r="1193" spans="1:65" s="13" customFormat="1">
      <c r="B1193" s="160"/>
      <c r="D1193" s="161" t="s">
        <v>178</v>
      </c>
      <c r="E1193" s="162" t="s">
        <v>1</v>
      </c>
      <c r="F1193" s="163" t="s">
        <v>1349</v>
      </c>
      <c r="H1193" s="164">
        <v>3</v>
      </c>
      <c r="I1193" s="165"/>
      <c r="L1193" s="160"/>
      <c r="M1193" s="166"/>
      <c r="N1193" s="167"/>
      <c r="O1193" s="167"/>
      <c r="P1193" s="167"/>
      <c r="Q1193" s="167"/>
      <c r="R1193" s="167"/>
      <c r="S1193" s="167"/>
      <c r="T1193" s="168"/>
      <c r="AT1193" s="162" t="s">
        <v>178</v>
      </c>
      <c r="AU1193" s="162" t="s">
        <v>176</v>
      </c>
      <c r="AV1193" s="13" t="s">
        <v>176</v>
      </c>
      <c r="AW1193" s="13" t="s">
        <v>33</v>
      </c>
      <c r="AX1193" s="13" t="s">
        <v>78</v>
      </c>
      <c r="AY1193" s="162" t="s">
        <v>169</v>
      </c>
    </row>
    <row r="1194" spans="1:65" s="13" customFormat="1">
      <c r="B1194" s="160"/>
      <c r="D1194" s="161" t="s">
        <v>178</v>
      </c>
      <c r="E1194" s="162" t="s">
        <v>1</v>
      </c>
      <c r="F1194" s="163" t="s">
        <v>1350</v>
      </c>
      <c r="H1194" s="164">
        <v>3.05</v>
      </c>
      <c r="I1194" s="165"/>
      <c r="L1194" s="160"/>
      <c r="M1194" s="166"/>
      <c r="N1194" s="167"/>
      <c r="O1194" s="167"/>
      <c r="P1194" s="167"/>
      <c r="Q1194" s="167"/>
      <c r="R1194" s="167"/>
      <c r="S1194" s="167"/>
      <c r="T1194" s="168"/>
      <c r="AT1194" s="162" t="s">
        <v>178</v>
      </c>
      <c r="AU1194" s="162" t="s">
        <v>176</v>
      </c>
      <c r="AV1194" s="13" t="s">
        <v>176</v>
      </c>
      <c r="AW1194" s="13" t="s">
        <v>33</v>
      </c>
      <c r="AX1194" s="13" t="s">
        <v>78</v>
      </c>
      <c r="AY1194" s="162" t="s">
        <v>169</v>
      </c>
    </row>
    <row r="1195" spans="1:65" s="13" customFormat="1">
      <c r="B1195" s="160"/>
      <c r="D1195" s="161" t="s">
        <v>178</v>
      </c>
      <c r="E1195" s="162" t="s">
        <v>1</v>
      </c>
      <c r="F1195" s="163" t="s">
        <v>1351</v>
      </c>
      <c r="H1195" s="164">
        <v>3</v>
      </c>
      <c r="I1195" s="165"/>
      <c r="L1195" s="160"/>
      <c r="M1195" s="166"/>
      <c r="N1195" s="167"/>
      <c r="O1195" s="167"/>
      <c r="P1195" s="167"/>
      <c r="Q1195" s="167"/>
      <c r="R1195" s="167"/>
      <c r="S1195" s="167"/>
      <c r="T1195" s="168"/>
      <c r="AT1195" s="162" t="s">
        <v>178</v>
      </c>
      <c r="AU1195" s="162" t="s">
        <v>176</v>
      </c>
      <c r="AV1195" s="13" t="s">
        <v>176</v>
      </c>
      <c r="AW1195" s="13" t="s">
        <v>33</v>
      </c>
      <c r="AX1195" s="13" t="s">
        <v>78</v>
      </c>
      <c r="AY1195" s="162" t="s">
        <v>169</v>
      </c>
    </row>
    <row r="1196" spans="1:65" s="13" customFormat="1">
      <c r="B1196" s="160"/>
      <c r="D1196" s="161" t="s">
        <v>178</v>
      </c>
      <c r="E1196" s="162" t="s">
        <v>1</v>
      </c>
      <c r="F1196" s="163" t="s">
        <v>1352</v>
      </c>
      <c r="H1196" s="164">
        <v>3</v>
      </c>
      <c r="I1196" s="165"/>
      <c r="L1196" s="160"/>
      <c r="M1196" s="166"/>
      <c r="N1196" s="167"/>
      <c r="O1196" s="167"/>
      <c r="P1196" s="167"/>
      <c r="Q1196" s="167"/>
      <c r="R1196" s="167"/>
      <c r="S1196" s="167"/>
      <c r="T1196" s="168"/>
      <c r="AT1196" s="162" t="s">
        <v>178</v>
      </c>
      <c r="AU1196" s="162" t="s">
        <v>176</v>
      </c>
      <c r="AV1196" s="13" t="s">
        <v>176</v>
      </c>
      <c r="AW1196" s="13" t="s">
        <v>33</v>
      </c>
      <c r="AX1196" s="13" t="s">
        <v>78</v>
      </c>
      <c r="AY1196" s="162" t="s">
        <v>169</v>
      </c>
    </row>
    <row r="1197" spans="1:65" s="13" customFormat="1">
      <c r="B1197" s="160"/>
      <c r="D1197" s="161" t="s">
        <v>178</v>
      </c>
      <c r="E1197" s="162" t="s">
        <v>1</v>
      </c>
      <c r="F1197" s="163" t="s">
        <v>1353</v>
      </c>
      <c r="H1197" s="164">
        <v>5.5</v>
      </c>
      <c r="I1197" s="165"/>
      <c r="L1197" s="160"/>
      <c r="M1197" s="166"/>
      <c r="N1197" s="167"/>
      <c r="O1197" s="167"/>
      <c r="P1197" s="167"/>
      <c r="Q1197" s="167"/>
      <c r="R1197" s="167"/>
      <c r="S1197" s="167"/>
      <c r="T1197" s="168"/>
      <c r="AT1197" s="162" t="s">
        <v>178</v>
      </c>
      <c r="AU1197" s="162" t="s">
        <v>176</v>
      </c>
      <c r="AV1197" s="13" t="s">
        <v>176</v>
      </c>
      <c r="AW1197" s="13" t="s">
        <v>33</v>
      </c>
      <c r="AX1197" s="13" t="s">
        <v>78</v>
      </c>
      <c r="AY1197" s="162" t="s">
        <v>169</v>
      </c>
    </row>
    <row r="1198" spans="1:65" s="13" customFormat="1">
      <c r="B1198" s="160"/>
      <c r="D1198" s="161" t="s">
        <v>178</v>
      </c>
      <c r="E1198" s="162" t="s">
        <v>1</v>
      </c>
      <c r="F1198" s="163" t="s">
        <v>1354</v>
      </c>
      <c r="H1198" s="164">
        <v>6.375</v>
      </c>
      <c r="I1198" s="165"/>
      <c r="L1198" s="160"/>
      <c r="M1198" s="166"/>
      <c r="N1198" s="167"/>
      <c r="O1198" s="167"/>
      <c r="P1198" s="167"/>
      <c r="Q1198" s="167"/>
      <c r="R1198" s="167"/>
      <c r="S1198" s="167"/>
      <c r="T1198" s="168"/>
      <c r="AT1198" s="162" t="s">
        <v>178</v>
      </c>
      <c r="AU1198" s="162" t="s">
        <v>176</v>
      </c>
      <c r="AV1198" s="13" t="s">
        <v>176</v>
      </c>
      <c r="AW1198" s="13" t="s">
        <v>33</v>
      </c>
      <c r="AX1198" s="13" t="s">
        <v>78</v>
      </c>
      <c r="AY1198" s="162" t="s">
        <v>169</v>
      </c>
    </row>
    <row r="1199" spans="1:65" s="13" customFormat="1">
      <c r="B1199" s="160"/>
      <c r="D1199" s="161" t="s">
        <v>178</v>
      </c>
      <c r="E1199" s="162" t="s">
        <v>1</v>
      </c>
      <c r="F1199" s="163" t="s">
        <v>1355</v>
      </c>
      <c r="H1199" s="164">
        <v>3</v>
      </c>
      <c r="I1199" s="165"/>
      <c r="L1199" s="160"/>
      <c r="M1199" s="166"/>
      <c r="N1199" s="167"/>
      <c r="O1199" s="167"/>
      <c r="P1199" s="167"/>
      <c r="Q1199" s="167"/>
      <c r="R1199" s="167"/>
      <c r="S1199" s="167"/>
      <c r="T1199" s="168"/>
      <c r="AT1199" s="162" t="s">
        <v>178</v>
      </c>
      <c r="AU1199" s="162" t="s">
        <v>176</v>
      </c>
      <c r="AV1199" s="13" t="s">
        <v>176</v>
      </c>
      <c r="AW1199" s="13" t="s">
        <v>33</v>
      </c>
      <c r="AX1199" s="13" t="s">
        <v>78</v>
      </c>
      <c r="AY1199" s="162" t="s">
        <v>169</v>
      </c>
    </row>
    <row r="1200" spans="1:65" s="13" customFormat="1">
      <c r="B1200" s="160"/>
      <c r="D1200" s="161" t="s">
        <v>178</v>
      </c>
      <c r="E1200" s="162" t="s">
        <v>1</v>
      </c>
      <c r="F1200" s="163" t="s">
        <v>1356</v>
      </c>
      <c r="H1200" s="164">
        <v>1.05</v>
      </c>
      <c r="I1200" s="165"/>
      <c r="L1200" s="160"/>
      <c r="M1200" s="166"/>
      <c r="N1200" s="167"/>
      <c r="O1200" s="167"/>
      <c r="P1200" s="167"/>
      <c r="Q1200" s="167"/>
      <c r="R1200" s="167"/>
      <c r="S1200" s="167"/>
      <c r="T1200" s="168"/>
      <c r="AT1200" s="162" t="s">
        <v>178</v>
      </c>
      <c r="AU1200" s="162" t="s">
        <v>176</v>
      </c>
      <c r="AV1200" s="13" t="s">
        <v>176</v>
      </c>
      <c r="AW1200" s="13" t="s">
        <v>33</v>
      </c>
      <c r="AX1200" s="13" t="s">
        <v>78</v>
      </c>
      <c r="AY1200" s="162" t="s">
        <v>169</v>
      </c>
    </row>
    <row r="1201" spans="1:65" s="13" customFormat="1">
      <c r="B1201" s="160"/>
      <c r="D1201" s="161" t="s">
        <v>178</v>
      </c>
      <c r="E1201" s="162" t="s">
        <v>1</v>
      </c>
      <c r="F1201" s="163" t="s">
        <v>1357</v>
      </c>
      <c r="H1201" s="164">
        <v>4.25</v>
      </c>
      <c r="I1201" s="165"/>
      <c r="L1201" s="160"/>
      <c r="M1201" s="166"/>
      <c r="N1201" s="167"/>
      <c r="O1201" s="167"/>
      <c r="P1201" s="167"/>
      <c r="Q1201" s="167"/>
      <c r="R1201" s="167"/>
      <c r="S1201" s="167"/>
      <c r="T1201" s="168"/>
      <c r="AT1201" s="162" t="s">
        <v>178</v>
      </c>
      <c r="AU1201" s="162" t="s">
        <v>176</v>
      </c>
      <c r="AV1201" s="13" t="s">
        <v>176</v>
      </c>
      <c r="AW1201" s="13" t="s">
        <v>33</v>
      </c>
      <c r="AX1201" s="13" t="s">
        <v>78</v>
      </c>
      <c r="AY1201" s="162" t="s">
        <v>169</v>
      </c>
    </row>
    <row r="1202" spans="1:65" s="13" customFormat="1">
      <c r="B1202" s="160"/>
      <c r="D1202" s="161" t="s">
        <v>178</v>
      </c>
      <c r="E1202" s="162" t="s">
        <v>1</v>
      </c>
      <c r="F1202" s="163" t="s">
        <v>1358</v>
      </c>
      <c r="H1202" s="164">
        <v>3.1</v>
      </c>
      <c r="I1202" s="165"/>
      <c r="L1202" s="160"/>
      <c r="M1202" s="166"/>
      <c r="N1202" s="167"/>
      <c r="O1202" s="167"/>
      <c r="P1202" s="167"/>
      <c r="Q1202" s="167"/>
      <c r="R1202" s="167"/>
      <c r="S1202" s="167"/>
      <c r="T1202" s="168"/>
      <c r="AT1202" s="162" t="s">
        <v>178</v>
      </c>
      <c r="AU1202" s="162" t="s">
        <v>176</v>
      </c>
      <c r="AV1202" s="13" t="s">
        <v>176</v>
      </c>
      <c r="AW1202" s="13" t="s">
        <v>33</v>
      </c>
      <c r="AX1202" s="13" t="s">
        <v>78</v>
      </c>
      <c r="AY1202" s="162" t="s">
        <v>169</v>
      </c>
    </row>
    <row r="1203" spans="1:65" s="13" customFormat="1">
      <c r="B1203" s="160"/>
      <c r="D1203" s="161" t="s">
        <v>178</v>
      </c>
      <c r="E1203" s="162" t="s">
        <v>1</v>
      </c>
      <c r="F1203" s="163" t="s">
        <v>1359</v>
      </c>
      <c r="H1203" s="164">
        <v>2.9</v>
      </c>
      <c r="I1203" s="165"/>
      <c r="L1203" s="160"/>
      <c r="M1203" s="166"/>
      <c r="N1203" s="167"/>
      <c r="O1203" s="167"/>
      <c r="P1203" s="167"/>
      <c r="Q1203" s="167"/>
      <c r="R1203" s="167"/>
      <c r="S1203" s="167"/>
      <c r="T1203" s="168"/>
      <c r="AT1203" s="162" t="s">
        <v>178</v>
      </c>
      <c r="AU1203" s="162" t="s">
        <v>176</v>
      </c>
      <c r="AV1203" s="13" t="s">
        <v>176</v>
      </c>
      <c r="AW1203" s="13" t="s">
        <v>33</v>
      </c>
      <c r="AX1203" s="13" t="s">
        <v>78</v>
      </c>
      <c r="AY1203" s="162" t="s">
        <v>169</v>
      </c>
    </row>
    <row r="1204" spans="1:65" s="16" customFormat="1">
      <c r="B1204" s="184"/>
      <c r="D1204" s="161" t="s">
        <v>178</v>
      </c>
      <c r="E1204" s="185" t="s">
        <v>1</v>
      </c>
      <c r="F1204" s="186" t="s">
        <v>201</v>
      </c>
      <c r="H1204" s="187">
        <v>38.225000000000001</v>
      </c>
      <c r="I1204" s="188"/>
      <c r="L1204" s="184"/>
      <c r="M1204" s="189"/>
      <c r="N1204" s="190"/>
      <c r="O1204" s="190"/>
      <c r="P1204" s="190"/>
      <c r="Q1204" s="190"/>
      <c r="R1204" s="190"/>
      <c r="S1204" s="190"/>
      <c r="T1204" s="191"/>
      <c r="AT1204" s="185" t="s">
        <v>178</v>
      </c>
      <c r="AU1204" s="185" t="s">
        <v>176</v>
      </c>
      <c r="AV1204" s="16" t="s">
        <v>187</v>
      </c>
      <c r="AW1204" s="16" t="s">
        <v>33</v>
      </c>
      <c r="AX1204" s="16" t="s">
        <v>78</v>
      </c>
      <c r="AY1204" s="185" t="s">
        <v>169</v>
      </c>
    </row>
    <row r="1205" spans="1:65" s="13" customFormat="1">
      <c r="B1205" s="160"/>
      <c r="D1205" s="161" t="s">
        <v>178</v>
      </c>
      <c r="E1205" s="162" t="s">
        <v>1</v>
      </c>
      <c r="F1205" s="163" t="s">
        <v>1360</v>
      </c>
      <c r="H1205" s="164">
        <v>12.25</v>
      </c>
      <c r="I1205" s="165"/>
      <c r="L1205" s="160"/>
      <c r="M1205" s="166"/>
      <c r="N1205" s="167"/>
      <c r="O1205" s="167"/>
      <c r="P1205" s="167"/>
      <c r="Q1205" s="167"/>
      <c r="R1205" s="167"/>
      <c r="S1205" s="167"/>
      <c r="T1205" s="168"/>
      <c r="AT1205" s="162" t="s">
        <v>178</v>
      </c>
      <c r="AU1205" s="162" t="s">
        <v>176</v>
      </c>
      <c r="AV1205" s="13" t="s">
        <v>176</v>
      </c>
      <c r="AW1205" s="13" t="s">
        <v>33</v>
      </c>
      <c r="AX1205" s="13" t="s">
        <v>78</v>
      </c>
      <c r="AY1205" s="162" t="s">
        <v>169</v>
      </c>
    </row>
    <row r="1206" spans="1:65" s="15" customFormat="1">
      <c r="B1206" s="176"/>
      <c r="D1206" s="161" t="s">
        <v>178</v>
      </c>
      <c r="E1206" s="177" t="s">
        <v>1</v>
      </c>
      <c r="F1206" s="178" t="s">
        <v>186</v>
      </c>
      <c r="H1206" s="179">
        <v>50.475000000000001</v>
      </c>
      <c r="I1206" s="180"/>
      <c r="L1206" s="176"/>
      <c r="M1206" s="181"/>
      <c r="N1206" s="182"/>
      <c r="O1206" s="182"/>
      <c r="P1206" s="182"/>
      <c r="Q1206" s="182"/>
      <c r="R1206" s="182"/>
      <c r="S1206" s="182"/>
      <c r="T1206" s="183"/>
      <c r="AT1206" s="177" t="s">
        <v>178</v>
      </c>
      <c r="AU1206" s="177" t="s">
        <v>176</v>
      </c>
      <c r="AV1206" s="15" t="s">
        <v>175</v>
      </c>
      <c r="AW1206" s="15" t="s">
        <v>33</v>
      </c>
      <c r="AX1206" s="15" t="s">
        <v>86</v>
      </c>
      <c r="AY1206" s="177" t="s">
        <v>169</v>
      </c>
    </row>
    <row r="1207" spans="1:65" s="2" customFormat="1" ht="14.4" customHeight="1">
      <c r="A1207" s="33"/>
      <c r="B1207" s="145"/>
      <c r="C1207" s="146" t="s">
        <v>1361</v>
      </c>
      <c r="D1207" s="146" t="s">
        <v>171</v>
      </c>
      <c r="E1207" s="147" t="s">
        <v>1362</v>
      </c>
      <c r="F1207" s="148" t="s">
        <v>1363</v>
      </c>
      <c r="G1207" s="149" t="s">
        <v>353</v>
      </c>
      <c r="H1207" s="150">
        <v>160.875</v>
      </c>
      <c r="I1207" s="151"/>
      <c r="J1207" s="150">
        <f>ROUND(I1207*H1207,3)</f>
        <v>0</v>
      </c>
      <c r="K1207" s="152"/>
      <c r="L1207" s="34"/>
      <c r="M1207" s="153" t="s">
        <v>1</v>
      </c>
      <c r="N1207" s="154" t="s">
        <v>44</v>
      </c>
      <c r="O1207" s="59"/>
      <c r="P1207" s="155">
        <f>O1207*H1207</f>
        <v>0</v>
      </c>
      <c r="Q1207" s="155">
        <v>2.1000000000000001E-4</v>
      </c>
      <c r="R1207" s="155">
        <f>Q1207*H1207</f>
        <v>3.3783750000000001E-2</v>
      </c>
      <c r="S1207" s="155">
        <v>0</v>
      </c>
      <c r="T1207" s="156">
        <f>S1207*H1207</f>
        <v>0</v>
      </c>
      <c r="U1207" s="33"/>
      <c r="V1207" s="33"/>
      <c r="W1207" s="33"/>
      <c r="X1207" s="33"/>
      <c r="Y1207" s="33"/>
      <c r="Z1207" s="33"/>
      <c r="AA1207" s="33"/>
      <c r="AB1207" s="33"/>
      <c r="AC1207" s="33"/>
      <c r="AD1207" s="33"/>
      <c r="AE1207" s="33"/>
      <c r="AR1207" s="157" t="s">
        <v>175</v>
      </c>
      <c r="AT1207" s="157" t="s">
        <v>171</v>
      </c>
      <c r="AU1207" s="157" t="s">
        <v>176</v>
      </c>
      <c r="AY1207" s="18" t="s">
        <v>169</v>
      </c>
      <c r="BE1207" s="158">
        <f>IF(N1207="základná",J1207,0)</f>
        <v>0</v>
      </c>
      <c r="BF1207" s="158">
        <f>IF(N1207="znížená",J1207,0)</f>
        <v>0</v>
      </c>
      <c r="BG1207" s="158">
        <f>IF(N1207="zákl. prenesená",J1207,0)</f>
        <v>0</v>
      </c>
      <c r="BH1207" s="158">
        <f>IF(N1207="zníž. prenesená",J1207,0)</f>
        <v>0</v>
      </c>
      <c r="BI1207" s="158">
        <f>IF(N1207="nulová",J1207,0)</f>
        <v>0</v>
      </c>
      <c r="BJ1207" s="18" t="s">
        <v>176</v>
      </c>
      <c r="BK1207" s="159">
        <f>ROUND(I1207*H1207,3)</f>
        <v>0</v>
      </c>
      <c r="BL1207" s="18" t="s">
        <v>175</v>
      </c>
      <c r="BM1207" s="157" t="s">
        <v>1364</v>
      </c>
    </row>
    <row r="1208" spans="1:65" s="13" customFormat="1">
      <c r="B1208" s="160"/>
      <c r="D1208" s="161" t="s">
        <v>178</v>
      </c>
      <c r="E1208" s="162" t="s">
        <v>1</v>
      </c>
      <c r="F1208" s="163" t="s">
        <v>1365</v>
      </c>
      <c r="H1208" s="164">
        <v>12.3</v>
      </c>
      <c r="I1208" s="165"/>
      <c r="L1208" s="160"/>
      <c r="M1208" s="166"/>
      <c r="N1208" s="167"/>
      <c r="O1208" s="167"/>
      <c r="P1208" s="167"/>
      <c r="Q1208" s="167"/>
      <c r="R1208" s="167"/>
      <c r="S1208" s="167"/>
      <c r="T1208" s="168"/>
      <c r="AT1208" s="162" t="s">
        <v>178</v>
      </c>
      <c r="AU1208" s="162" t="s">
        <v>176</v>
      </c>
      <c r="AV1208" s="13" t="s">
        <v>176</v>
      </c>
      <c r="AW1208" s="13" t="s">
        <v>33</v>
      </c>
      <c r="AX1208" s="13" t="s">
        <v>78</v>
      </c>
      <c r="AY1208" s="162" t="s">
        <v>169</v>
      </c>
    </row>
    <row r="1209" spans="1:65" s="13" customFormat="1">
      <c r="B1209" s="160"/>
      <c r="D1209" s="161" t="s">
        <v>178</v>
      </c>
      <c r="E1209" s="162" t="s">
        <v>1</v>
      </c>
      <c r="F1209" s="163" t="s">
        <v>1323</v>
      </c>
      <c r="H1209" s="164">
        <v>7.125</v>
      </c>
      <c r="I1209" s="165"/>
      <c r="L1209" s="160"/>
      <c r="M1209" s="166"/>
      <c r="N1209" s="167"/>
      <c r="O1209" s="167"/>
      <c r="P1209" s="167"/>
      <c r="Q1209" s="167"/>
      <c r="R1209" s="167"/>
      <c r="S1209" s="167"/>
      <c r="T1209" s="168"/>
      <c r="AT1209" s="162" t="s">
        <v>178</v>
      </c>
      <c r="AU1209" s="162" t="s">
        <v>176</v>
      </c>
      <c r="AV1209" s="13" t="s">
        <v>176</v>
      </c>
      <c r="AW1209" s="13" t="s">
        <v>33</v>
      </c>
      <c r="AX1209" s="13" t="s">
        <v>78</v>
      </c>
      <c r="AY1209" s="162" t="s">
        <v>169</v>
      </c>
    </row>
    <row r="1210" spans="1:65" s="13" customFormat="1">
      <c r="B1210" s="160"/>
      <c r="D1210" s="161" t="s">
        <v>178</v>
      </c>
      <c r="E1210" s="162" t="s">
        <v>1</v>
      </c>
      <c r="F1210" s="163" t="s">
        <v>1324</v>
      </c>
      <c r="H1210" s="164">
        <v>8.625</v>
      </c>
      <c r="I1210" s="165"/>
      <c r="L1210" s="160"/>
      <c r="M1210" s="166"/>
      <c r="N1210" s="167"/>
      <c r="O1210" s="167"/>
      <c r="P1210" s="167"/>
      <c r="Q1210" s="167"/>
      <c r="R1210" s="167"/>
      <c r="S1210" s="167"/>
      <c r="T1210" s="168"/>
      <c r="AT1210" s="162" t="s">
        <v>178</v>
      </c>
      <c r="AU1210" s="162" t="s">
        <v>176</v>
      </c>
      <c r="AV1210" s="13" t="s">
        <v>176</v>
      </c>
      <c r="AW1210" s="13" t="s">
        <v>33</v>
      </c>
      <c r="AX1210" s="13" t="s">
        <v>78</v>
      </c>
      <c r="AY1210" s="162" t="s">
        <v>169</v>
      </c>
    </row>
    <row r="1211" spans="1:65" s="13" customFormat="1">
      <c r="B1211" s="160"/>
      <c r="D1211" s="161" t="s">
        <v>178</v>
      </c>
      <c r="E1211" s="162" t="s">
        <v>1</v>
      </c>
      <c r="F1211" s="163" t="s">
        <v>1366</v>
      </c>
      <c r="H1211" s="164">
        <v>14.25</v>
      </c>
      <c r="I1211" s="165"/>
      <c r="L1211" s="160"/>
      <c r="M1211" s="166"/>
      <c r="N1211" s="167"/>
      <c r="O1211" s="167"/>
      <c r="P1211" s="167"/>
      <c r="Q1211" s="167"/>
      <c r="R1211" s="167"/>
      <c r="S1211" s="167"/>
      <c r="T1211" s="168"/>
      <c r="AT1211" s="162" t="s">
        <v>178</v>
      </c>
      <c r="AU1211" s="162" t="s">
        <v>176</v>
      </c>
      <c r="AV1211" s="13" t="s">
        <v>176</v>
      </c>
      <c r="AW1211" s="13" t="s">
        <v>33</v>
      </c>
      <c r="AX1211" s="13" t="s">
        <v>78</v>
      </c>
      <c r="AY1211" s="162" t="s">
        <v>169</v>
      </c>
    </row>
    <row r="1212" spans="1:65" s="13" customFormat="1">
      <c r="B1212" s="160"/>
      <c r="D1212" s="161" t="s">
        <v>178</v>
      </c>
      <c r="E1212" s="162" t="s">
        <v>1</v>
      </c>
      <c r="F1212" s="163" t="s">
        <v>1367</v>
      </c>
      <c r="H1212" s="164">
        <v>8</v>
      </c>
      <c r="I1212" s="165"/>
      <c r="L1212" s="160"/>
      <c r="M1212" s="166"/>
      <c r="N1212" s="167"/>
      <c r="O1212" s="167"/>
      <c r="P1212" s="167"/>
      <c r="Q1212" s="167"/>
      <c r="R1212" s="167"/>
      <c r="S1212" s="167"/>
      <c r="T1212" s="168"/>
      <c r="AT1212" s="162" t="s">
        <v>178</v>
      </c>
      <c r="AU1212" s="162" t="s">
        <v>176</v>
      </c>
      <c r="AV1212" s="13" t="s">
        <v>176</v>
      </c>
      <c r="AW1212" s="13" t="s">
        <v>33</v>
      </c>
      <c r="AX1212" s="13" t="s">
        <v>78</v>
      </c>
      <c r="AY1212" s="162" t="s">
        <v>169</v>
      </c>
    </row>
    <row r="1213" spans="1:65" s="13" customFormat="1">
      <c r="B1213" s="160"/>
      <c r="D1213" s="161" t="s">
        <v>178</v>
      </c>
      <c r="E1213" s="162" t="s">
        <v>1</v>
      </c>
      <c r="F1213" s="163" t="s">
        <v>1327</v>
      </c>
      <c r="H1213" s="164">
        <v>8.0500000000000007</v>
      </c>
      <c r="I1213" s="165"/>
      <c r="L1213" s="160"/>
      <c r="M1213" s="166"/>
      <c r="N1213" s="167"/>
      <c r="O1213" s="167"/>
      <c r="P1213" s="167"/>
      <c r="Q1213" s="167"/>
      <c r="R1213" s="167"/>
      <c r="S1213" s="167"/>
      <c r="T1213" s="168"/>
      <c r="AT1213" s="162" t="s">
        <v>178</v>
      </c>
      <c r="AU1213" s="162" t="s">
        <v>176</v>
      </c>
      <c r="AV1213" s="13" t="s">
        <v>176</v>
      </c>
      <c r="AW1213" s="13" t="s">
        <v>33</v>
      </c>
      <c r="AX1213" s="13" t="s">
        <v>78</v>
      </c>
      <c r="AY1213" s="162" t="s">
        <v>169</v>
      </c>
    </row>
    <row r="1214" spans="1:65" s="13" customFormat="1">
      <c r="B1214" s="160"/>
      <c r="D1214" s="161" t="s">
        <v>178</v>
      </c>
      <c r="E1214" s="162" t="s">
        <v>1</v>
      </c>
      <c r="F1214" s="163" t="s">
        <v>1368</v>
      </c>
      <c r="H1214" s="164">
        <v>8.15</v>
      </c>
      <c r="I1214" s="165"/>
      <c r="L1214" s="160"/>
      <c r="M1214" s="166"/>
      <c r="N1214" s="167"/>
      <c r="O1214" s="167"/>
      <c r="P1214" s="167"/>
      <c r="Q1214" s="167"/>
      <c r="R1214" s="167"/>
      <c r="S1214" s="167"/>
      <c r="T1214" s="168"/>
      <c r="AT1214" s="162" t="s">
        <v>178</v>
      </c>
      <c r="AU1214" s="162" t="s">
        <v>176</v>
      </c>
      <c r="AV1214" s="13" t="s">
        <v>176</v>
      </c>
      <c r="AW1214" s="13" t="s">
        <v>33</v>
      </c>
      <c r="AX1214" s="13" t="s">
        <v>78</v>
      </c>
      <c r="AY1214" s="162" t="s">
        <v>169</v>
      </c>
    </row>
    <row r="1215" spans="1:65" s="13" customFormat="1">
      <c r="B1215" s="160"/>
      <c r="D1215" s="161" t="s">
        <v>178</v>
      </c>
      <c r="E1215" s="162" t="s">
        <v>1</v>
      </c>
      <c r="F1215" s="163" t="s">
        <v>1369</v>
      </c>
      <c r="H1215" s="164">
        <v>39</v>
      </c>
      <c r="I1215" s="165"/>
      <c r="L1215" s="160"/>
      <c r="M1215" s="166"/>
      <c r="N1215" s="167"/>
      <c r="O1215" s="167"/>
      <c r="P1215" s="167"/>
      <c r="Q1215" s="167"/>
      <c r="R1215" s="167"/>
      <c r="S1215" s="167"/>
      <c r="T1215" s="168"/>
      <c r="AT1215" s="162" t="s">
        <v>178</v>
      </c>
      <c r="AU1215" s="162" t="s">
        <v>176</v>
      </c>
      <c r="AV1215" s="13" t="s">
        <v>176</v>
      </c>
      <c r="AW1215" s="13" t="s">
        <v>33</v>
      </c>
      <c r="AX1215" s="13" t="s">
        <v>78</v>
      </c>
      <c r="AY1215" s="162" t="s">
        <v>169</v>
      </c>
    </row>
    <row r="1216" spans="1:65" s="13" customFormat="1">
      <c r="B1216" s="160"/>
      <c r="D1216" s="161" t="s">
        <v>178</v>
      </c>
      <c r="E1216" s="162" t="s">
        <v>1</v>
      </c>
      <c r="F1216" s="163" t="s">
        <v>1370</v>
      </c>
      <c r="H1216" s="164">
        <v>8.6999999999999993</v>
      </c>
      <c r="I1216" s="165"/>
      <c r="L1216" s="160"/>
      <c r="M1216" s="166"/>
      <c r="N1216" s="167"/>
      <c r="O1216" s="167"/>
      <c r="P1216" s="167"/>
      <c r="Q1216" s="167"/>
      <c r="R1216" s="167"/>
      <c r="S1216" s="167"/>
      <c r="T1216" s="168"/>
      <c r="AT1216" s="162" t="s">
        <v>178</v>
      </c>
      <c r="AU1216" s="162" t="s">
        <v>176</v>
      </c>
      <c r="AV1216" s="13" t="s">
        <v>176</v>
      </c>
      <c r="AW1216" s="13" t="s">
        <v>33</v>
      </c>
      <c r="AX1216" s="13" t="s">
        <v>78</v>
      </c>
      <c r="AY1216" s="162" t="s">
        <v>169</v>
      </c>
    </row>
    <row r="1217" spans="1:65" s="13" customFormat="1">
      <c r="B1217" s="160"/>
      <c r="D1217" s="161" t="s">
        <v>178</v>
      </c>
      <c r="E1217" s="162" t="s">
        <v>1</v>
      </c>
      <c r="F1217" s="163" t="s">
        <v>1371</v>
      </c>
      <c r="H1217" s="164">
        <v>11.175000000000001</v>
      </c>
      <c r="I1217" s="165"/>
      <c r="L1217" s="160"/>
      <c r="M1217" s="166"/>
      <c r="N1217" s="167"/>
      <c r="O1217" s="167"/>
      <c r="P1217" s="167"/>
      <c r="Q1217" s="167"/>
      <c r="R1217" s="167"/>
      <c r="S1217" s="167"/>
      <c r="T1217" s="168"/>
      <c r="AT1217" s="162" t="s">
        <v>178</v>
      </c>
      <c r="AU1217" s="162" t="s">
        <v>176</v>
      </c>
      <c r="AV1217" s="13" t="s">
        <v>176</v>
      </c>
      <c r="AW1217" s="13" t="s">
        <v>33</v>
      </c>
      <c r="AX1217" s="13" t="s">
        <v>78</v>
      </c>
      <c r="AY1217" s="162" t="s">
        <v>169</v>
      </c>
    </row>
    <row r="1218" spans="1:65" s="13" customFormat="1">
      <c r="B1218" s="160"/>
      <c r="D1218" s="161" t="s">
        <v>178</v>
      </c>
      <c r="E1218" s="162" t="s">
        <v>1</v>
      </c>
      <c r="F1218" s="163" t="s">
        <v>1372</v>
      </c>
      <c r="H1218" s="164">
        <v>6.2</v>
      </c>
      <c r="I1218" s="165"/>
      <c r="L1218" s="160"/>
      <c r="M1218" s="166"/>
      <c r="N1218" s="167"/>
      <c r="O1218" s="167"/>
      <c r="P1218" s="167"/>
      <c r="Q1218" s="167"/>
      <c r="R1218" s="167"/>
      <c r="S1218" s="167"/>
      <c r="T1218" s="168"/>
      <c r="AT1218" s="162" t="s">
        <v>178</v>
      </c>
      <c r="AU1218" s="162" t="s">
        <v>176</v>
      </c>
      <c r="AV1218" s="13" t="s">
        <v>176</v>
      </c>
      <c r="AW1218" s="13" t="s">
        <v>33</v>
      </c>
      <c r="AX1218" s="13" t="s">
        <v>78</v>
      </c>
      <c r="AY1218" s="162" t="s">
        <v>169</v>
      </c>
    </row>
    <row r="1219" spans="1:65" s="13" customFormat="1">
      <c r="B1219" s="160"/>
      <c r="D1219" s="161" t="s">
        <v>178</v>
      </c>
      <c r="E1219" s="162" t="s">
        <v>1</v>
      </c>
      <c r="F1219" s="163" t="s">
        <v>1373</v>
      </c>
      <c r="H1219" s="164">
        <v>2.65</v>
      </c>
      <c r="I1219" s="165"/>
      <c r="L1219" s="160"/>
      <c r="M1219" s="166"/>
      <c r="N1219" s="167"/>
      <c r="O1219" s="167"/>
      <c r="P1219" s="167"/>
      <c r="Q1219" s="167"/>
      <c r="R1219" s="167"/>
      <c r="S1219" s="167"/>
      <c r="T1219" s="168"/>
      <c r="AT1219" s="162" t="s">
        <v>178</v>
      </c>
      <c r="AU1219" s="162" t="s">
        <v>176</v>
      </c>
      <c r="AV1219" s="13" t="s">
        <v>176</v>
      </c>
      <c r="AW1219" s="13" t="s">
        <v>33</v>
      </c>
      <c r="AX1219" s="13" t="s">
        <v>78</v>
      </c>
      <c r="AY1219" s="162" t="s">
        <v>169</v>
      </c>
    </row>
    <row r="1220" spans="1:65" s="13" customFormat="1">
      <c r="B1220" s="160"/>
      <c r="D1220" s="161" t="s">
        <v>178</v>
      </c>
      <c r="E1220" s="162" t="s">
        <v>1</v>
      </c>
      <c r="F1220" s="163" t="s">
        <v>1374</v>
      </c>
      <c r="H1220" s="164">
        <v>10.85</v>
      </c>
      <c r="I1220" s="165"/>
      <c r="L1220" s="160"/>
      <c r="M1220" s="166"/>
      <c r="N1220" s="167"/>
      <c r="O1220" s="167"/>
      <c r="P1220" s="167"/>
      <c r="Q1220" s="167"/>
      <c r="R1220" s="167"/>
      <c r="S1220" s="167"/>
      <c r="T1220" s="168"/>
      <c r="AT1220" s="162" t="s">
        <v>178</v>
      </c>
      <c r="AU1220" s="162" t="s">
        <v>176</v>
      </c>
      <c r="AV1220" s="13" t="s">
        <v>176</v>
      </c>
      <c r="AW1220" s="13" t="s">
        <v>33</v>
      </c>
      <c r="AX1220" s="13" t="s">
        <v>78</v>
      </c>
      <c r="AY1220" s="162" t="s">
        <v>169</v>
      </c>
    </row>
    <row r="1221" spans="1:65" s="13" customFormat="1">
      <c r="B1221" s="160"/>
      <c r="D1221" s="161" t="s">
        <v>178</v>
      </c>
      <c r="E1221" s="162" t="s">
        <v>1</v>
      </c>
      <c r="F1221" s="163" t="s">
        <v>1375</v>
      </c>
      <c r="H1221" s="164">
        <v>7.8</v>
      </c>
      <c r="I1221" s="165"/>
      <c r="L1221" s="160"/>
      <c r="M1221" s="166"/>
      <c r="N1221" s="167"/>
      <c r="O1221" s="167"/>
      <c r="P1221" s="167"/>
      <c r="Q1221" s="167"/>
      <c r="R1221" s="167"/>
      <c r="S1221" s="167"/>
      <c r="T1221" s="168"/>
      <c r="AT1221" s="162" t="s">
        <v>178</v>
      </c>
      <c r="AU1221" s="162" t="s">
        <v>176</v>
      </c>
      <c r="AV1221" s="13" t="s">
        <v>176</v>
      </c>
      <c r="AW1221" s="13" t="s">
        <v>33</v>
      </c>
      <c r="AX1221" s="13" t="s">
        <v>78</v>
      </c>
      <c r="AY1221" s="162" t="s">
        <v>169</v>
      </c>
    </row>
    <row r="1222" spans="1:65" s="13" customFormat="1">
      <c r="B1222" s="160"/>
      <c r="D1222" s="161" t="s">
        <v>178</v>
      </c>
      <c r="E1222" s="162" t="s">
        <v>1</v>
      </c>
      <c r="F1222" s="163" t="s">
        <v>1376</v>
      </c>
      <c r="H1222" s="164">
        <v>8</v>
      </c>
      <c r="I1222" s="165"/>
      <c r="L1222" s="160"/>
      <c r="M1222" s="166"/>
      <c r="N1222" s="167"/>
      <c r="O1222" s="167"/>
      <c r="P1222" s="167"/>
      <c r="Q1222" s="167"/>
      <c r="R1222" s="167"/>
      <c r="S1222" s="167"/>
      <c r="T1222" s="168"/>
      <c r="AT1222" s="162" t="s">
        <v>178</v>
      </c>
      <c r="AU1222" s="162" t="s">
        <v>176</v>
      </c>
      <c r="AV1222" s="13" t="s">
        <v>176</v>
      </c>
      <c r="AW1222" s="13" t="s">
        <v>33</v>
      </c>
      <c r="AX1222" s="13" t="s">
        <v>78</v>
      </c>
      <c r="AY1222" s="162" t="s">
        <v>169</v>
      </c>
    </row>
    <row r="1223" spans="1:65" s="15" customFormat="1">
      <c r="B1223" s="176"/>
      <c r="D1223" s="161" t="s">
        <v>178</v>
      </c>
      <c r="E1223" s="177" t="s">
        <v>1</v>
      </c>
      <c r="F1223" s="178" t="s">
        <v>186</v>
      </c>
      <c r="H1223" s="179">
        <v>160.875</v>
      </c>
      <c r="I1223" s="180"/>
      <c r="L1223" s="176"/>
      <c r="M1223" s="181"/>
      <c r="N1223" s="182"/>
      <c r="O1223" s="182"/>
      <c r="P1223" s="182"/>
      <c r="Q1223" s="182"/>
      <c r="R1223" s="182"/>
      <c r="S1223" s="182"/>
      <c r="T1223" s="183"/>
      <c r="AT1223" s="177" t="s">
        <v>178</v>
      </c>
      <c r="AU1223" s="177" t="s">
        <v>176</v>
      </c>
      <c r="AV1223" s="15" t="s">
        <v>175</v>
      </c>
      <c r="AW1223" s="15" t="s">
        <v>33</v>
      </c>
      <c r="AX1223" s="15" t="s">
        <v>86</v>
      </c>
      <c r="AY1223" s="177" t="s">
        <v>169</v>
      </c>
    </row>
    <row r="1224" spans="1:65" s="2" customFormat="1" ht="14.4" customHeight="1">
      <c r="A1224" s="33"/>
      <c r="B1224" s="145"/>
      <c r="C1224" s="146" t="s">
        <v>1377</v>
      </c>
      <c r="D1224" s="146" t="s">
        <v>171</v>
      </c>
      <c r="E1224" s="147" t="s">
        <v>1378</v>
      </c>
      <c r="F1224" s="148" t="s">
        <v>1379</v>
      </c>
      <c r="G1224" s="149" t="s">
        <v>353</v>
      </c>
      <c r="H1224" s="150">
        <v>186.67500000000001</v>
      </c>
      <c r="I1224" s="151"/>
      <c r="J1224" s="150">
        <f>ROUND(I1224*H1224,3)</f>
        <v>0</v>
      </c>
      <c r="K1224" s="152"/>
      <c r="L1224" s="34"/>
      <c r="M1224" s="153" t="s">
        <v>1</v>
      </c>
      <c r="N1224" s="154" t="s">
        <v>44</v>
      </c>
      <c r="O1224" s="59"/>
      <c r="P1224" s="155">
        <f>O1224*H1224</f>
        <v>0</v>
      </c>
      <c r="Q1224" s="155">
        <v>6.9999999999999994E-5</v>
      </c>
      <c r="R1224" s="155">
        <f>Q1224*H1224</f>
        <v>1.3067249999999999E-2</v>
      </c>
      <c r="S1224" s="155">
        <v>0</v>
      </c>
      <c r="T1224" s="156">
        <f>S1224*H1224</f>
        <v>0</v>
      </c>
      <c r="U1224" s="33"/>
      <c r="V1224" s="33"/>
      <c r="W1224" s="33"/>
      <c r="X1224" s="33"/>
      <c r="Y1224" s="33"/>
      <c r="Z1224" s="33"/>
      <c r="AA1224" s="33"/>
      <c r="AB1224" s="33"/>
      <c r="AC1224" s="33"/>
      <c r="AD1224" s="33"/>
      <c r="AE1224" s="33"/>
      <c r="AR1224" s="157" t="s">
        <v>175</v>
      </c>
      <c r="AT1224" s="157" t="s">
        <v>171</v>
      </c>
      <c r="AU1224" s="157" t="s">
        <v>176</v>
      </c>
      <c r="AY1224" s="18" t="s">
        <v>169</v>
      </c>
      <c r="BE1224" s="158">
        <f>IF(N1224="základná",J1224,0)</f>
        <v>0</v>
      </c>
      <c r="BF1224" s="158">
        <f>IF(N1224="znížená",J1224,0)</f>
        <v>0</v>
      </c>
      <c r="BG1224" s="158">
        <f>IF(N1224="zákl. prenesená",J1224,0)</f>
        <v>0</v>
      </c>
      <c r="BH1224" s="158">
        <f>IF(N1224="zníž. prenesená",J1224,0)</f>
        <v>0</v>
      </c>
      <c r="BI1224" s="158">
        <f>IF(N1224="nulová",J1224,0)</f>
        <v>0</v>
      </c>
      <c r="BJ1224" s="18" t="s">
        <v>176</v>
      </c>
      <c r="BK1224" s="159">
        <f>ROUND(I1224*H1224,3)</f>
        <v>0</v>
      </c>
      <c r="BL1224" s="18" t="s">
        <v>175</v>
      </c>
      <c r="BM1224" s="157" t="s">
        <v>1380</v>
      </c>
    </row>
    <row r="1225" spans="1:65" s="13" customFormat="1">
      <c r="B1225" s="160"/>
      <c r="D1225" s="161" t="s">
        <v>178</v>
      </c>
      <c r="E1225" s="162" t="s">
        <v>1</v>
      </c>
      <c r="F1225" s="163" t="s">
        <v>1365</v>
      </c>
      <c r="H1225" s="164">
        <v>12.3</v>
      </c>
      <c r="I1225" s="165"/>
      <c r="L1225" s="160"/>
      <c r="M1225" s="166"/>
      <c r="N1225" s="167"/>
      <c r="O1225" s="167"/>
      <c r="P1225" s="167"/>
      <c r="Q1225" s="167"/>
      <c r="R1225" s="167"/>
      <c r="S1225" s="167"/>
      <c r="T1225" s="168"/>
      <c r="AT1225" s="162" t="s">
        <v>178</v>
      </c>
      <c r="AU1225" s="162" t="s">
        <v>176</v>
      </c>
      <c r="AV1225" s="13" t="s">
        <v>176</v>
      </c>
      <c r="AW1225" s="13" t="s">
        <v>33</v>
      </c>
      <c r="AX1225" s="13" t="s">
        <v>78</v>
      </c>
      <c r="AY1225" s="162" t="s">
        <v>169</v>
      </c>
    </row>
    <row r="1226" spans="1:65" s="13" customFormat="1">
      <c r="B1226" s="160"/>
      <c r="D1226" s="161" t="s">
        <v>178</v>
      </c>
      <c r="E1226" s="162" t="s">
        <v>1</v>
      </c>
      <c r="F1226" s="163" t="s">
        <v>1323</v>
      </c>
      <c r="H1226" s="164">
        <v>7.125</v>
      </c>
      <c r="I1226" s="165"/>
      <c r="L1226" s="160"/>
      <c r="M1226" s="166"/>
      <c r="N1226" s="167"/>
      <c r="O1226" s="167"/>
      <c r="P1226" s="167"/>
      <c r="Q1226" s="167"/>
      <c r="R1226" s="167"/>
      <c r="S1226" s="167"/>
      <c r="T1226" s="168"/>
      <c r="AT1226" s="162" t="s">
        <v>178</v>
      </c>
      <c r="AU1226" s="162" t="s">
        <v>176</v>
      </c>
      <c r="AV1226" s="13" t="s">
        <v>176</v>
      </c>
      <c r="AW1226" s="13" t="s">
        <v>33</v>
      </c>
      <c r="AX1226" s="13" t="s">
        <v>78</v>
      </c>
      <c r="AY1226" s="162" t="s">
        <v>169</v>
      </c>
    </row>
    <row r="1227" spans="1:65" s="13" customFormat="1">
      <c r="B1227" s="160"/>
      <c r="D1227" s="161" t="s">
        <v>178</v>
      </c>
      <c r="E1227" s="162" t="s">
        <v>1</v>
      </c>
      <c r="F1227" s="163" t="s">
        <v>1324</v>
      </c>
      <c r="H1227" s="164">
        <v>8.625</v>
      </c>
      <c r="I1227" s="165"/>
      <c r="L1227" s="160"/>
      <c r="M1227" s="166"/>
      <c r="N1227" s="167"/>
      <c r="O1227" s="167"/>
      <c r="P1227" s="167"/>
      <c r="Q1227" s="167"/>
      <c r="R1227" s="167"/>
      <c r="S1227" s="167"/>
      <c r="T1227" s="168"/>
      <c r="AT1227" s="162" t="s">
        <v>178</v>
      </c>
      <c r="AU1227" s="162" t="s">
        <v>176</v>
      </c>
      <c r="AV1227" s="13" t="s">
        <v>176</v>
      </c>
      <c r="AW1227" s="13" t="s">
        <v>33</v>
      </c>
      <c r="AX1227" s="13" t="s">
        <v>78</v>
      </c>
      <c r="AY1227" s="162" t="s">
        <v>169</v>
      </c>
    </row>
    <row r="1228" spans="1:65" s="13" customFormat="1">
      <c r="B1228" s="160"/>
      <c r="D1228" s="161" t="s">
        <v>178</v>
      </c>
      <c r="E1228" s="162" t="s">
        <v>1</v>
      </c>
      <c r="F1228" s="163" t="s">
        <v>1366</v>
      </c>
      <c r="H1228" s="164">
        <v>14.25</v>
      </c>
      <c r="I1228" s="165"/>
      <c r="L1228" s="160"/>
      <c r="M1228" s="166"/>
      <c r="N1228" s="167"/>
      <c r="O1228" s="167"/>
      <c r="P1228" s="167"/>
      <c r="Q1228" s="167"/>
      <c r="R1228" s="167"/>
      <c r="S1228" s="167"/>
      <c r="T1228" s="168"/>
      <c r="AT1228" s="162" t="s">
        <v>178</v>
      </c>
      <c r="AU1228" s="162" t="s">
        <v>176</v>
      </c>
      <c r="AV1228" s="13" t="s">
        <v>176</v>
      </c>
      <c r="AW1228" s="13" t="s">
        <v>33</v>
      </c>
      <c r="AX1228" s="13" t="s">
        <v>78</v>
      </c>
      <c r="AY1228" s="162" t="s">
        <v>169</v>
      </c>
    </row>
    <row r="1229" spans="1:65" s="13" customFormat="1">
      <c r="B1229" s="160"/>
      <c r="D1229" s="161" t="s">
        <v>178</v>
      </c>
      <c r="E1229" s="162" t="s">
        <v>1</v>
      </c>
      <c r="F1229" s="163" t="s">
        <v>1367</v>
      </c>
      <c r="H1229" s="164">
        <v>8</v>
      </c>
      <c r="I1229" s="165"/>
      <c r="L1229" s="160"/>
      <c r="M1229" s="166"/>
      <c r="N1229" s="167"/>
      <c r="O1229" s="167"/>
      <c r="P1229" s="167"/>
      <c r="Q1229" s="167"/>
      <c r="R1229" s="167"/>
      <c r="S1229" s="167"/>
      <c r="T1229" s="168"/>
      <c r="AT1229" s="162" t="s">
        <v>178</v>
      </c>
      <c r="AU1229" s="162" t="s">
        <v>176</v>
      </c>
      <c r="AV1229" s="13" t="s">
        <v>176</v>
      </c>
      <c r="AW1229" s="13" t="s">
        <v>33</v>
      </c>
      <c r="AX1229" s="13" t="s">
        <v>78</v>
      </c>
      <c r="AY1229" s="162" t="s">
        <v>169</v>
      </c>
    </row>
    <row r="1230" spans="1:65" s="13" customFormat="1">
      <c r="B1230" s="160"/>
      <c r="D1230" s="161" t="s">
        <v>178</v>
      </c>
      <c r="E1230" s="162" t="s">
        <v>1</v>
      </c>
      <c r="F1230" s="163" t="s">
        <v>1327</v>
      </c>
      <c r="H1230" s="164">
        <v>8.0500000000000007</v>
      </c>
      <c r="I1230" s="165"/>
      <c r="L1230" s="160"/>
      <c r="M1230" s="166"/>
      <c r="N1230" s="167"/>
      <c r="O1230" s="167"/>
      <c r="P1230" s="167"/>
      <c r="Q1230" s="167"/>
      <c r="R1230" s="167"/>
      <c r="S1230" s="167"/>
      <c r="T1230" s="168"/>
      <c r="AT1230" s="162" t="s">
        <v>178</v>
      </c>
      <c r="AU1230" s="162" t="s">
        <v>176</v>
      </c>
      <c r="AV1230" s="13" t="s">
        <v>176</v>
      </c>
      <c r="AW1230" s="13" t="s">
        <v>33</v>
      </c>
      <c r="AX1230" s="13" t="s">
        <v>78</v>
      </c>
      <c r="AY1230" s="162" t="s">
        <v>169</v>
      </c>
    </row>
    <row r="1231" spans="1:65" s="13" customFormat="1">
      <c r="B1231" s="160"/>
      <c r="D1231" s="161" t="s">
        <v>178</v>
      </c>
      <c r="E1231" s="162" t="s">
        <v>1</v>
      </c>
      <c r="F1231" s="163" t="s">
        <v>1368</v>
      </c>
      <c r="H1231" s="164">
        <v>8.15</v>
      </c>
      <c r="I1231" s="165"/>
      <c r="L1231" s="160"/>
      <c r="M1231" s="166"/>
      <c r="N1231" s="167"/>
      <c r="O1231" s="167"/>
      <c r="P1231" s="167"/>
      <c r="Q1231" s="167"/>
      <c r="R1231" s="167"/>
      <c r="S1231" s="167"/>
      <c r="T1231" s="168"/>
      <c r="AT1231" s="162" t="s">
        <v>178</v>
      </c>
      <c r="AU1231" s="162" t="s">
        <v>176</v>
      </c>
      <c r="AV1231" s="13" t="s">
        <v>176</v>
      </c>
      <c r="AW1231" s="13" t="s">
        <v>33</v>
      </c>
      <c r="AX1231" s="13" t="s">
        <v>78</v>
      </c>
      <c r="AY1231" s="162" t="s">
        <v>169</v>
      </c>
    </row>
    <row r="1232" spans="1:65" s="13" customFormat="1">
      <c r="B1232" s="160"/>
      <c r="D1232" s="161" t="s">
        <v>178</v>
      </c>
      <c r="E1232" s="162" t="s">
        <v>1</v>
      </c>
      <c r="F1232" s="163" t="s">
        <v>1369</v>
      </c>
      <c r="H1232" s="164">
        <v>39</v>
      </c>
      <c r="I1232" s="165"/>
      <c r="L1232" s="160"/>
      <c r="M1232" s="166"/>
      <c r="N1232" s="167"/>
      <c r="O1232" s="167"/>
      <c r="P1232" s="167"/>
      <c r="Q1232" s="167"/>
      <c r="R1232" s="167"/>
      <c r="S1232" s="167"/>
      <c r="T1232" s="168"/>
      <c r="AT1232" s="162" t="s">
        <v>178</v>
      </c>
      <c r="AU1232" s="162" t="s">
        <v>176</v>
      </c>
      <c r="AV1232" s="13" t="s">
        <v>176</v>
      </c>
      <c r="AW1232" s="13" t="s">
        <v>33</v>
      </c>
      <c r="AX1232" s="13" t="s">
        <v>78</v>
      </c>
      <c r="AY1232" s="162" t="s">
        <v>169</v>
      </c>
    </row>
    <row r="1233" spans="1:65" s="13" customFormat="1">
      <c r="B1233" s="160"/>
      <c r="D1233" s="161" t="s">
        <v>178</v>
      </c>
      <c r="E1233" s="162" t="s">
        <v>1</v>
      </c>
      <c r="F1233" s="163" t="s">
        <v>1370</v>
      </c>
      <c r="H1233" s="164">
        <v>8.6999999999999993</v>
      </c>
      <c r="I1233" s="165"/>
      <c r="L1233" s="160"/>
      <c r="M1233" s="166"/>
      <c r="N1233" s="167"/>
      <c r="O1233" s="167"/>
      <c r="P1233" s="167"/>
      <c r="Q1233" s="167"/>
      <c r="R1233" s="167"/>
      <c r="S1233" s="167"/>
      <c r="T1233" s="168"/>
      <c r="AT1233" s="162" t="s">
        <v>178</v>
      </c>
      <c r="AU1233" s="162" t="s">
        <v>176</v>
      </c>
      <c r="AV1233" s="13" t="s">
        <v>176</v>
      </c>
      <c r="AW1233" s="13" t="s">
        <v>33</v>
      </c>
      <c r="AX1233" s="13" t="s">
        <v>78</v>
      </c>
      <c r="AY1233" s="162" t="s">
        <v>169</v>
      </c>
    </row>
    <row r="1234" spans="1:65" s="13" customFormat="1">
      <c r="B1234" s="160"/>
      <c r="D1234" s="161" t="s">
        <v>178</v>
      </c>
      <c r="E1234" s="162" t="s">
        <v>1</v>
      </c>
      <c r="F1234" s="163" t="s">
        <v>1371</v>
      </c>
      <c r="H1234" s="164">
        <v>11.175000000000001</v>
      </c>
      <c r="I1234" s="165"/>
      <c r="L1234" s="160"/>
      <c r="M1234" s="166"/>
      <c r="N1234" s="167"/>
      <c r="O1234" s="167"/>
      <c r="P1234" s="167"/>
      <c r="Q1234" s="167"/>
      <c r="R1234" s="167"/>
      <c r="S1234" s="167"/>
      <c r="T1234" s="168"/>
      <c r="AT1234" s="162" t="s">
        <v>178</v>
      </c>
      <c r="AU1234" s="162" t="s">
        <v>176</v>
      </c>
      <c r="AV1234" s="13" t="s">
        <v>176</v>
      </c>
      <c r="AW1234" s="13" t="s">
        <v>33</v>
      </c>
      <c r="AX1234" s="13" t="s">
        <v>78</v>
      </c>
      <c r="AY1234" s="162" t="s">
        <v>169</v>
      </c>
    </row>
    <row r="1235" spans="1:65" s="13" customFormat="1">
      <c r="B1235" s="160"/>
      <c r="D1235" s="161" t="s">
        <v>178</v>
      </c>
      <c r="E1235" s="162" t="s">
        <v>1</v>
      </c>
      <c r="F1235" s="163" t="s">
        <v>1372</v>
      </c>
      <c r="H1235" s="164">
        <v>6.2</v>
      </c>
      <c r="I1235" s="165"/>
      <c r="L1235" s="160"/>
      <c r="M1235" s="166"/>
      <c r="N1235" s="167"/>
      <c r="O1235" s="167"/>
      <c r="P1235" s="167"/>
      <c r="Q1235" s="167"/>
      <c r="R1235" s="167"/>
      <c r="S1235" s="167"/>
      <c r="T1235" s="168"/>
      <c r="AT1235" s="162" t="s">
        <v>178</v>
      </c>
      <c r="AU1235" s="162" t="s">
        <v>176</v>
      </c>
      <c r="AV1235" s="13" t="s">
        <v>176</v>
      </c>
      <c r="AW1235" s="13" t="s">
        <v>33</v>
      </c>
      <c r="AX1235" s="13" t="s">
        <v>78</v>
      </c>
      <c r="AY1235" s="162" t="s">
        <v>169</v>
      </c>
    </row>
    <row r="1236" spans="1:65" s="13" customFormat="1">
      <c r="B1236" s="160"/>
      <c r="D1236" s="161" t="s">
        <v>178</v>
      </c>
      <c r="E1236" s="162" t="s">
        <v>1</v>
      </c>
      <c r="F1236" s="163" t="s">
        <v>1373</v>
      </c>
      <c r="H1236" s="164">
        <v>2.65</v>
      </c>
      <c r="I1236" s="165"/>
      <c r="L1236" s="160"/>
      <c r="M1236" s="166"/>
      <c r="N1236" s="167"/>
      <c r="O1236" s="167"/>
      <c r="P1236" s="167"/>
      <c r="Q1236" s="167"/>
      <c r="R1236" s="167"/>
      <c r="S1236" s="167"/>
      <c r="T1236" s="168"/>
      <c r="AT1236" s="162" t="s">
        <v>178</v>
      </c>
      <c r="AU1236" s="162" t="s">
        <v>176</v>
      </c>
      <c r="AV1236" s="13" t="s">
        <v>176</v>
      </c>
      <c r="AW1236" s="13" t="s">
        <v>33</v>
      </c>
      <c r="AX1236" s="13" t="s">
        <v>78</v>
      </c>
      <c r="AY1236" s="162" t="s">
        <v>169</v>
      </c>
    </row>
    <row r="1237" spans="1:65" s="13" customFormat="1">
      <c r="B1237" s="160"/>
      <c r="D1237" s="161" t="s">
        <v>178</v>
      </c>
      <c r="E1237" s="162" t="s">
        <v>1</v>
      </c>
      <c r="F1237" s="163" t="s">
        <v>1374</v>
      </c>
      <c r="H1237" s="164">
        <v>10.85</v>
      </c>
      <c r="I1237" s="165"/>
      <c r="L1237" s="160"/>
      <c r="M1237" s="166"/>
      <c r="N1237" s="167"/>
      <c r="O1237" s="167"/>
      <c r="P1237" s="167"/>
      <c r="Q1237" s="167"/>
      <c r="R1237" s="167"/>
      <c r="S1237" s="167"/>
      <c r="T1237" s="168"/>
      <c r="AT1237" s="162" t="s">
        <v>178</v>
      </c>
      <c r="AU1237" s="162" t="s">
        <v>176</v>
      </c>
      <c r="AV1237" s="13" t="s">
        <v>176</v>
      </c>
      <c r="AW1237" s="13" t="s">
        <v>33</v>
      </c>
      <c r="AX1237" s="13" t="s">
        <v>78</v>
      </c>
      <c r="AY1237" s="162" t="s">
        <v>169</v>
      </c>
    </row>
    <row r="1238" spans="1:65" s="13" customFormat="1">
      <c r="B1238" s="160"/>
      <c r="D1238" s="161" t="s">
        <v>178</v>
      </c>
      <c r="E1238" s="162" t="s">
        <v>1</v>
      </c>
      <c r="F1238" s="163" t="s">
        <v>1375</v>
      </c>
      <c r="H1238" s="164">
        <v>7.8</v>
      </c>
      <c r="I1238" s="165"/>
      <c r="L1238" s="160"/>
      <c r="M1238" s="166"/>
      <c r="N1238" s="167"/>
      <c r="O1238" s="167"/>
      <c r="P1238" s="167"/>
      <c r="Q1238" s="167"/>
      <c r="R1238" s="167"/>
      <c r="S1238" s="167"/>
      <c r="T1238" s="168"/>
      <c r="AT1238" s="162" t="s">
        <v>178</v>
      </c>
      <c r="AU1238" s="162" t="s">
        <v>176</v>
      </c>
      <c r="AV1238" s="13" t="s">
        <v>176</v>
      </c>
      <c r="AW1238" s="13" t="s">
        <v>33</v>
      </c>
      <c r="AX1238" s="13" t="s">
        <v>78</v>
      </c>
      <c r="AY1238" s="162" t="s">
        <v>169</v>
      </c>
    </row>
    <row r="1239" spans="1:65" s="13" customFormat="1">
      <c r="B1239" s="160"/>
      <c r="D1239" s="161" t="s">
        <v>178</v>
      </c>
      <c r="E1239" s="162" t="s">
        <v>1</v>
      </c>
      <c r="F1239" s="163" t="s">
        <v>1376</v>
      </c>
      <c r="H1239" s="164">
        <v>8</v>
      </c>
      <c r="I1239" s="165"/>
      <c r="L1239" s="160"/>
      <c r="M1239" s="166"/>
      <c r="N1239" s="167"/>
      <c r="O1239" s="167"/>
      <c r="P1239" s="167"/>
      <c r="Q1239" s="167"/>
      <c r="R1239" s="167"/>
      <c r="S1239" s="167"/>
      <c r="T1239" s="168"/>
      <c r="AT1239" s="162" t="s">
        <v>178</v>
      </c>
      <c r="AU1239" s="162" t="s">
        <v>176</v>
      </c>
      <c r="AV1239" s="13" t="s">
        <v>176</v>
      </c>
      <c r="AW1239" s="13" t="s">
        <v>33</v>
      </c>
      <c r="AX1239" s="13" t="s">
        <v>78</v>
      </c>
      <c r="AY1239" s="162" t="s">
        <v>169</v>
      </c>
    </row>
    <row r="1240" spans="1:65" s="13" customFormat="1">
      <c r="B1240" s="160"/>
      <c r="D1240" s="161" t="s">
        <v>178</v>
      </c>
      <c r="E1240" s="162" t="s">
        <v>1</v>
      </c>
      <c r="F1240" s="163" t="s">
        <v>1381</v>
      </c>
      <c r="H1240" s="164">
        <v>13.3</v>
      </c>
      <c r="I1240" s="165"/>
      <c r="L1240" s="160"/>
      <c r="M1240" s="166"/>
      <c r="N1240" s="167"/>
      <c r="O1240" s="167"/>
      <c r="P1240" s="167"/>
      <c r="Q1240" s="167"/>
      <c r="R1240" s="167"/>
      <c r="S1240" s="167"/>
      <c r="T1240" s="168"/>
      <c r="AT1240" s="162" t="s">
        <v>178</v>
      </c>
      <c r="AU1240" s="162" t="s">
        <v>176</v>
      </c>
      <c r="AV1240" s="13" t="s">
        <v>176</v>
      </c>
      <c r="AW1240" s="13" t="s">
        <v>33</v>
      </c>
      <c r="AX1240" s="13" t="s">
        <v>78</v>
      </c>
      <c r="AY1240" s="162" t="s">
        <v>169</v>
      </c>
    </row>
    <row r="1241" spans="1:65" s="13" customFormat="1">
      <c r="B1241" s="160"/>
      <c r="D1241" s="161" t="s">
        <v>178</v>
      </c>
      <c r="E1241" s="162" t="s">
        <v>1</v>
      </c>
      <c r="F1241" s="163" t="s">
        <v>1382</v>
      </c>
      <c r="H1241" s="164">
        <v>12.5</v>
      </c>
      <c r="I1241" s="165"/>
      <c r="L1241" s="160"/>
      <c r="M1241" s="166"/>
      <c r="N1241" s="167"/>
      <c r="O1241" s="167"/>
      <c r="P1241" s="167"/>
      <c r="Q1241" s="167"/>
      <c r="R1241" s="167"/>
      <c r="S1241" s="167"/>
      <c r="T1241" s="168"/>
      <c r="AT1241" s="162" t="s">
        <v>178</v>
      </c>
      <c r="AU1241" s="162" t="s">
        <v>176</v>
      </c>
      <c r="AV1241" s="13" t="s">
        <v>176</v>
      </c>
      <c r="AW1241" s="13" t="s">
        <v>33</v>
      </c>
      <c r="AX1241" s="13" t="s">
        <v>78</v>
      </c>
      <c r="AY1241" s="162" t="s">
        <v>169</v>
      </c>
    </row>
    <row r="1242" spans="1:65" s="15" customFormat="1">
      <c r="B1242" s="176"/>
      <c r="D1242" s="161" t="s">
        <v>178</v>
      </c>
      <c r="E1242" s="177" t="s">
        <v>1</v>
      </c>
      <c r="F1242" s="178" t="s">
        <v>186</v>
      </c>
      <c r="H1242" s="179">
        <v>186.67500000000001</v>
      </c>
      <c r="I1242" s="180"/>
      <c r="L1242" s="176"/>
      <c r="M1242" s="181"/>
      <c r="N1242" s="182"/>
      <c r="O1242" s="182"/>
      <c r="P1242" s="182"/>
      <c r="Q1242" s="182"/>
      <c r="R1242" s="182"/>
      <c r="S1242" s="182"/>
      <c r="T1242" s="183"/>
      <c r="AT1242" s="177" t="s">
        <v>178</v>
      </c>
      <c r="AU1242" s="177" t="s">
        <v>176</v>
      </c>
      <c r="AV1242" s="15" t="s">
        <v>175</v>
      </c>
      <c r="AW1242" s="15" t="s">
        <v>33</v>
      </c>
      <c r="AX1242" s="15" t="s">
        <v>86</v>
      </c>
      <c r="AY1242" s="177" t="s">
        <v>169</v>
      </c>
    </row>
    <row r="1243" spans="1:65" s="2" customFormat="1" ht="24.15" customHeight="1">
      <c r="A1243" s="33"/>
      <c r="B1243" s="145"/>
      <c r="C1243" s="146" t="s">
        <v>1383</v>
      </c>
      <c r="D1243" s="146" t="s">
        <v>171</v>
      </c>
      <c r="E1243" s="147" t="s">
        <v>1384</v>
      </c>
      <c r="F1243" s="148" t="s">
        <v>1385</v>
      </c>
      <c r="G1243" s="149" t="s">
        <v>174</v>
      </c>
      <c r="H1243" s="150">
        <v>1</v>
      </c>
      <c r="I1243" s="151"/>
      <c r="J1243" s="150">
        <f>ROUND(I1243*H1243,3)</f>
        <v>0</v>
      </c>
      <c r="K1243" s="152"/>
      <c r="L1243" s="34"/>
      <c r="M1243" s="153" t="s">
        <v>1</v>
      </c>
      <c r="N1243" s="154" t="s">
        <v>44</v>
      </c>
      <c r="O1243" s="59"/>
      <c r="P1243" s="155">
        <f>O1243*H1243</f>
        <v>0</v>
      </c>
      <c r="Q1243" s="155">
        <v>0</v>
      </c>
      <c r="R1243" s="155">
        <f>Q1243*H1243</f>
        <v>0</v>
      </c>
      <c r="S1243" s="155">
        <v>0</v>
      </c>
      <c r="T1243" s="156">
        <f>S1243*H1243</f>
        <v>0</v>
      </c>
      <c r="U1243" s="33"/>
      <c r="V1243" s="33"/>
      <c r="W1243" s="33"/>
      <c r="X1243" s="33"/>
      <c r="Y1243" s="33"/>
      <c r="Z1243" s="33"/>
      <c r="AA1243" s="33"/>
      <c r="AB1243" s="33"/>
      <c r="AC1243" s="33"/>
      <c r="AD1243" s="33"/>
      <c r="AE1243" s="33"/>
      <c r="AR1243" s="157" t="s">
        <v>175</v>
      </c>
      <c r="AT1243" s="157" t="s">
        <v>171</v>
      </c>
      <c r="AU1243" s="157" t="s">
        <v>176</v>
      </c>
      <c r="AY1243" s="18" t="s">
        <v>169</v>
      </c>
      <c r="BE1243" s="158">
        <f>IF(N1243="základná",J1243,0)</f>
        <v>0</v>
      </c>
      <c r="BF1243" s="158">
        <f>IF(N1243="znížená",J1243,0)</f>
        <v>0</v>
      </c>
      <c r="BG1243" s="158">
        <f>IF(N1243="zákl. prenesená",J1243,0)</f>
        <v>0</v>
      </c>
      <c r="BH1243" s="158">
        <f>IF(N1243="zníž. prenesená",J1243,0)</f>
        <v>0</v>
      </c>
      <c r="BI1243" s="158">
        <f>IF(N1243="nulová",J1243,0)</f>
        <v>0</v>
      </c>
      <c r="BJ1243" s="18" t="s">
        <v>176</v>
      </c>
      <c r="BK1243" s="159">
        <f>ROUND(I1243*H1243,3)</f>
        <v>0</v>
      </c>
      <c r="BL1243" s="18" t="s">
        <v>175</v>
      </c>
      <c r="BM1243" s="157" t="s">
        <v>1386</v>
      </c>
    </row>
    <row r="1244" spans="1:65" s="2" customFormat="1" ht="24.15" customHeight="1">
      <c r="A1244" s="33"/>
      <c r="B1244" s="145"/>
      <c r="C1244" s="146" t="s">
        <v>1387</v>
      </c>
      <c r="D1244" s="146" t="s">
        <v>171</v>
      </c>
      <c r="E1244" s="147" t="s">
        <v>1388</v>
      </c>
      <c r="F1244" s="148" t="s">
        <v>1389</v>
      </c>
      <c r="G1244" s="149" t="s">
        <v>369</v>
      </c>
      <c r="H1244" s="150">
        <v>26</v>
      </c>
      <c r="I1244" s="151"/>
      <c r="J1244" s="150">
        <f>ROUND(I1244*H1244,3)</f>
        <v>0</v>
      </c>
      <c r="K1244" s="152"/>
      <c r="L1244" s="34"/>
      <c r="M1244" s="153" t="s">
        <v>1</v>
      </c>
      <c r="N1244" s="154" t="s">
        <v>44</v>
      </c>
      <c r="O1244" s="59"/>
      <c r="P1244" s="155">
        <f>O1244*H1244</f>
        <v>0</v>
      </c>
      <c r="Q1244" s="155">
        <v>0</v>
      </c>
      <c r="R1244" s="155">
        <f>Q1244*H1244</f>
        <v>0</v>
      </c>
      <c r="S1244" s="155">
        <v>5.0000000000000001E-3</v>
      </c>
      <c r="T1244" s="156">
        <f>S1244*H1244</f>
        <v>0.13</v>
      </c>
      <c r="U1244" s="33"/>
      <c r="V1244" s="33"/>
      <c r="W1244" s="33"/>
      <c r="X1244" s="33"/>
      <c r="Y1244" s="33"/>
      <c r="Z1244" s="33"/>
      <c r="AA1244" s="33"/>
      <c r="AB1244" s="33"/>
      <c r="AC1244" s="33"/>
      <c r="AD1244" s="33"/>
      <c r="AE1244" s="33"/>
      <c r="AR1244" s="157" t="s">
        <v>175</v>
      </c>
      <c r="AT1244" s="157" t="s">
        <v>171</v>
      </c>
      <c r="AU1244" s="157" t="s">
        <v>176</v>
      </c>
      <c r="AY1244" s="18" t="s">
        <v>169</v>
      </c>
      <c r="BE1244" s="158">
        <f>IF(N1244="základná",J1244,0)</f>
        <v>0</v>
      </c>
      <c r="BF1244" s="158">
        <f>IF(N1244="znížená",J1244,0)</f>
        <v>0</v>
      </c>
      <c r="BG1244" s="158">
        <f>IF(N1244="zákl. prenesená",J1244,0)</f>
        <v>0</v>
      </c>
      <c r="BH1244" s="158">
        <f>IF(N1244="zníž. prenesená",J1244,0)</f>
        <v>0</v>
      </c>
      <c r="BI1244" s="158">
        <f>IF(N1244="nulová",J1244,0)</f>
        <v>0</v>
      </c>
      <c r="BJ1244" s="18" t="s">
        <v>176</v>
      </c>
      <c r="BK1244" s="159">
        <f>ROUND(I1244*H1244,3)</f>
        <v>0</v>
      </c>
      <c r="BL1244" s="18" t="s">
        <v>175</v>
      </c>
      <c r="BM1244" s="157" t="s">
        <v>1390</v>
      </c>
    </row>
    <row r="1245" spans="1:65" s="14" customFormat="1" ht="20">
      <c r="B1245" s="169"/>
      <c r="D1245" s="161" t="s">
        <v>178</v>
      </c>
      <c r="E1245" s="170" t="s">
        <v>1</v>
      </c>
      <c r="F1245" s="171" t="s">
        <v>1391</v>
      </c>
      <c r="H1245" s="170" t="s">
        <v>1</v>
      </c>
      <c r="I1245" s="172"/>
      <c r="L1245" s="169"/>
      <c r="M1245" s="173"/>
      <c r="N1245" s="174"/>
      <c r="O1245" s="174"/>
      <c r="P1245" s="174"/>
      <c r="Q1245" s="174"/>
      <c r="R1245" s="174"/>
      <c r="S1245" s="174"/>
      <c r="T1245" s="175"/>
      <c r="AT1245" s="170" t="s">
        <v>178</v>
      </c>
      <c r="AU1245" s="170" t="s">
        <v>176</v>
      </c>
      <c r="AV1245" s="14" t="s">
        <v>86</v>
      </c>
      <c r="AW1245" s="14" t="s">
        <v>33</v>
      </c>
      <c r="AX1245" s="14" t="s">
        <v>78</v>
      </c>
      <c r="AY1245" s="170" t="s">
        <v>169</v>
      </c>
    </row>
    <row r="1246" spans="1:65" s="14" customFormat="1">
      <c r="B1246" s="169"/>
      <c r="D1246" s="161" t="s">
        <v>178</v>
      </c>
      <c r="E1246" s="170" t="s">
        <v>1</v>
      </c>
      <c r="F1246" s="171" t="s">
        <v>768</v>
      </c>
      <c r="H1246" s="170" t="s">
        <v>1</v>
      </c>
      <c r="I1246" s="172"/>
      <c r="L1246" s="169"/>
      <c r="M1246" s="173"/>
      <c r="N1246" s="174"/>
      <c r="O1246" s="174"/>
      <c r="P1246" s="174"/>
      <c r="Q1246" s="174"/>
      <c r="R1246" s="174"/>
      <c r="S1246" s="174"/>
      <c r="T1246" s="175"/>
      <c r="AT1246" s="170" t="s">
        <v>178</v>
      </c>
      <c r="AU1246" s="170" t="s">
        <v>176</v>
      </c>
      <c r="AV1246" s="14" t="s">
        <v>86</v>
      </c>
      <c r="AW1246" s="14" t="s">
        <v>33</v>
      </c>
      <c r="AX1246" s="14" t="s">
        <v>78</v>
      </c>
      <c r="AY1246" s="170" t="s">
        <v>169</v>
      </c>
    </row>
    <row r="1247" spans="1:65" s="13" customFormat="1">
      <c r="B1247" s="160"/>
      <c r="D1247" s="161" t="s">
        <v>178</v>
      </c>
      <c r="E1247" s="162" t="s">
        <v>1</v>
      </c>
      <c r="F1247" s="163" t="s">
        <v>1392</v>
      </c>
      <c r="H1247" s="164">
        <v>11</v>
      </c>
      <c r="I1247" s="165"/>
      <c r="L1247" s="160"/>
      <c r="M1247" s="166"/>
      <c r="N1247" s="167"/>
      <c r="O1247" s="167"/>
      <c r="P1247" s="167"/>
      <c r="Q1247" s="167"/>
      <c r="R1247" s="167"/>
      <c r="S1247" s="167"/>
      <c r="T1247" s="168"/>
      <c r="AT1247" s="162" t="s">
        <v>178</v>
      </c>
      <c r="AU1247" s="162" t="s">
        <v>176</v>
      </c>
      <c r="AV1247" s="13" t="s">
        <v>176</v>
      </c>
      <c r="AW1247" s="13" t="s">
        <v>33</v>
      </c>
      <c r="AX1247" s="13" t="s">
        <v>78</v>
      </c>
      <c r="AY1247" s="162" t="s">
        <v>169</v>
      </c>
    </row>
    <row r="1248" spans="1:65" s="14" customFormat="1">
      <c r="B1248" s="169"/>
      <c r="D1248" s="161" t="s">
        <v>178</v>
      </c>
      <c r="E1248" s="170" t="s">
        <v>1</v>
      </c>
      <c r="F1248" s="171" t="s">
        <v>772</v>
      </c>
      <c r="H1248" s="170" t="s">
        <v>1</v>
      </c>
      <c r="I1248" s="172"/>
      <c r="L1248" s="169"/>
      <c r="M1248" s="173"/>
      <c r="N1248" s="174"/>
      <c r="O1248" s="174"/>
      <c r="P1248" s="174"/>
      <c r="Q1248" s="174"/>
      <c r="R1248" s="174"/>
      <c r="S1248" s="174"/>
      <c r="T1248" s="175"/>
      <c r="AT1248" s="170" t="s">
        <v>178</v>
      </c>
      <c r="AU1248" s="170" t="s">
        <v>176</v>
      </c>
      <c r="AV1248" s="14" t="s">
        <v>86</v>
      </c>
      <c r="AW1248" s="14" t="s">
        <v>33</v>
      </c>
      <c r="AX1248" s="14" t="s">
        <v>78</v>
      </c>
      <c r="AY1248" s="170" t="s">
        <v>169</v>
      </c>
    </row>
    <row r="1249" spans="1:65" s="13" customFormat="1">
      <c r="B1249" s="160"/>
      <c r="D1249" s="161" t="s">
        <v>178</v>
      </c>
      <c r="E1249" s="162" t="s">
        <v>1</v>
      </c>
      <c r="F1249" s="163" t="s">
        <v>1393</v>
      </c>
      <c r="H1249" s="164">
        <v>12</v>
      </c>
      <c r="I1249" s="165"/>
      <c r="L1249" s="160"/>
      <c r="M1249" s="166"/>
      <c r="N1249" s="167"/>
      <c r="O1249" s="167"/>
      <c r="P1249" s="167"/>
      <c r="Q1249" s="167"/>
      <c r="R1249" s="167"/>
      <c r="S1249" s="167"/>
      <c r="T1249" s="168"/>
      <c r="AT1249" s="162" t="s">
        <v>178</v>
      </c>
      <c r="AU1249" s="162" t="s">
        <v>176</v>
      </c>
      <c r="AV1249" s="13" t="s">
        <v>176</v>
      </c>
      <c r="AW1249" s="13" t="s">
        <v>33</v>
      </c>
      <c r="AX1249" s="13" t="s">
        <v>78</v>
      </c>
      <c r="AY1249" s="162" t="s">
        <v>169</v>
      </c>
    </row>
    <row r="1250" spans="1:65" s="13" customFormat="1">
      <c r="B1250" s="160"/>
      <c r="D1250" s="161" t="s">
        <v>178</v>
      </c>
      <c r="E1250" s="162" t="s">
        <v>1</v>
      </c>
      <c r="F1250" s="163" t="s">
        <v>1394</v>
      </c>
      <c r="H1250" s="164">
        <v>3</v>
      </c>
      <c r="I1250" s="165"/>
      <c r="L1250" s="160"/>
      <c r="M1250" s="166"/>
      <c r="N1250" s="167"/>
      <c r="O1250" s="167"/>
      <c r="P1250" s="167"/>
      <c r="Q1250" s="167"/>
      <c r="R1250" s="167"/>
      <c r="S1250" s="167"/>
      <c r="T1250" s="168"/>
      <c r="AT1250" s="162" t="s">
        <v>178</v>
      </c>
      <c r="AU1250" s="162" t="s">
        <v>176</v>
      </c>
      <c r="AV1250" s="13" t="s">
        <v>176</v>
      </c>
      <c r="AW1250" s="13" t="s">
        <v>33</v>
      </c>
      <c r="AX1250" s="13" t="s">
        <v>78</v>
      </c>
      <c r="AY1250" s="162" t="s">
        <v>169</v>
      </c>
    </row>
    <row r="1251" spans="1:65" s="15" customFormat="1">
      <c r="B1251" s="176"/>
      <c r="D1251" s="161" t="s">
        <v>178</v>
      </c>
      <c r="E1251" s="177" t="s">
        <v>1</v>
      </c>
      <c r="F1251" s="178" t="s">
        <v>186</v>
      </c>
      <c r="H1251" s="179">
        <v>26</v>
      </c>
      <c r="I1251" s="180"/>
      <c r="L1251" s="176"/>
      <c r="M1251" s="181"/>
      <c r="N1251" s="182"/>
      <c r="O1251" s="182"/>
      <c r="P1251" s="182"/>
      <c r="Q1251" s="182"/>
      <c r="R1251" s="182"/>
      <c r="S1251" s="182"/>
      <c r="T1251" s="183"/>
      <c r="AT1251" s="177" t="s">
        <v>178</v>
      </c>
      <c r="AU1251" s="177" t="s">
        <v>176</v>
      </c>
      <c r="AV1251" s="15" t="s">
        <v>175</v>
      </c>
      <c r="AW1251" s="15" t="s">
        <v>33</v>
      </c>
      <c r="AX1251" s="15" t="s">
        <v>86</v>
      </c>
      <c r="AY1251" s="177" t="s">
        <v>169</v>
      </c>
    </row>
    <row r="1252" spans="1:65" s="12" customFormat="1" ht="22.75" customHeight="1">
      <c r="B1252" s="132"/>
      <c r="D1252" s="133" t="s">
        <v>77</v>
      </c>
      <c r="E1252" s="143" t="s">
        <v>1065</v>
      </c>
      <c r="F1252" s="143" t="s">
        <v>1395</v>
      </c>
      <c r="I1252" s="135"/>
      <c r="J1252" s="144">
        <f>BK1252</f>
        <v>0</v>
      </c>
      <c r="L1252" s="132"/>
      <c r="M1252" s="137"/>
      <c r="N1252" s="138"/>
      <c r="O1252" s="138"/>
      <c r="P1252" s="139">
        <f>P1253</f>
        <v>0</v>
      </c>
      <c r="Q1252" s="138"/>
      <c r="R1252" s="139">
        <f>R1253</f>
        <v>0</v>
      </c>
      <c r="S1252" s="138"/>
      <c r="T1252" s="140">
        <f>T1253</f>
        <v>0</v>
      </c>
      <c r="AR1252" s="133" t="s">
        <v>86</v>
      </c>
      <c r="AT1252" s="141" t="s">
        <v>77</v>
      </c>
      <c r="AU1252" s="141" t="s">
        <v>86</v>
      </c>
      <c r="AY1252" s="133" t="s">
        <v>169</v>
      </c>
      <c r="BK1252" s="142">
        <f>BK1253</f>
        <v>0</v>
      </c>
    </row>
    <row r="1253" spans="1:65" s="2" customFormat="1" ht="24.15" customHeight="1">
      <c r="A1253" s="33"/>
      <c r="B1253" s="145"/>
      <c r="C1253" s="146" t="s">
        <v>1396</v>
      </c>
      <c r="D1253" s="146" t="s">
        <v>171</v>
      </c>
      <c r="E1253" s="147" t="s">
        <v>1397</v>
      </c>
      <c r="F1253" s="148" t="s">
        <v>1398</v>
      </c>
      <c r="G1253" s="149" t="s">
        <v>317</v>
      </c>
      <c r="H1253" s="150">
        <v>978.12199999999996</v>
      </c>
      <c r="I1253" s="151"/>
      <c r="J1253" s="150">
        <f>ROUND(I1253*H1253,3)</f>
        <v>0</v>
      </c>
      <c r="K1253" s="152"/>
      <c r="L1253" s="34"/>
      <c r="M1253" s="153" t="s">
        <v>1</v>
      </c>
      <c r="N1253" s="154" t="s">
        <v>44</v>
      </c>
      <c r="O1253" s="59"/>
      <c r="P1253" s="155">
        <f>O1253*H1253</f>
        <v>0</v>
      </c>
      <c r="Q1253" s="155">
        <v>0</v>
      </c>
      <c r="R1253" s="155">
        <f>Q1253*H1253</f>
        <v>0</v>
      </c>
      <c r="S1253" s="155">
        <v>0</v>
      </c>
      <c r="T1253" s="156">
        <f>S1253*H1253</f>
        <v>0</v>
      </c>
      <c r="U1253" s="33"/>
      <c r="V1253" s="33"/>
      <c r="W1253" s="33"/>
      <c r="X1253" s="33"/>
      <c r="Y1253" s="33"/>
      <c r="Z1253" s="33"/>
      <c r="AA1253" s="33"/>
      <c r="AB1253" s="33"/>
      <c r="AC1253" s="33"/>
      <c r="AD1253" s="33"/>
      <c r="AE1253" s="33"/>
      <c r="AR1253" s="157" t="s">
        <v>175</v>
      </c>
      <c r="AT1253" s="157" t="s">
        <v>171</v>
      </c>
      <c r="AU1253" s="157" t="s">
        <v>176</v>
      </c>
      <c r="AY1253" s="18" t="s">
        <v>169</v>
      </c>
      <c r="BE1253" s="158">
        <f>IF(N1253="základná",J1253,0)</f>
        <v>0</v>
      </c>
      <c r="BF1253" s="158">
        <f>IF(N1253="znížená",J1253,0)</f>
        <v>0</v>
      </c>
      <c r="BG1253" s="158">
        <f>IF(N1253="zákl. prenesená",J1253,0)</f>
        <v>0</v>
      </c>
      <c r="BH1253" s="158">
        <f>IF(N1253="zníž. prenesená",J1253,0)</f>
        <v>0</v>
      </c>
      <c r="BI1253" s="158">
        <f>IF(N1253="nulová",J1253,0)</f>
        <v>0</v>
      </c>
      <c r="BJ1253" s="18" t="s">
        <v>176</v>
      </c>
      <c r="BK1253" s="159">
        <f>ROUND(I1253*H1253,3)</f>
        <v>0</v>
      </c>
      <c r="BL1253" s="18" t="s">
        <v>175</v>
      </c>
      <c r="BM1253" s="157" t="s">
        <v>1399</v>
      </c>
    </row>
    <row r="1254" spans="1:65" s="12" customFormat="1" ht="25.9" customHeight="1">
      <c r="B1254" s="132"/>
      <c r="D1254" s="133" t="s">
        <v>77</v>
      </c>
      <c r="E1254" s="134" t="s">
        <v>1400</v>
      </c>
      <c r="F1254" s="134" t="s">
        <v>1401</v>
      </c>
      <c r="I1254" s="135"/>
      <c r="J1254" s="136">
        <f>BK1254</f>
        <v>0</v>
      </c>
      <c r="L1254" s="132"/>
      <c r="M1254" s="137"/>
      <c r="N1254" s="138"/>
      <c r="O1254" s="138"/>
      <c r="P1254" s="139">
        <f>P1255+P1332+P1398+P1487+P1489+P1501+P1503+P1551+P1572+P1647+P1723+P1728+P1744+P1939+P1942</f>
        <v>0</v>
      </c>
      <c r="Q1254" s="138"/>
      <c r="R1254" s="139">
        <f>R1255+R1332+R1398+R1487+R1489+R1501+R1503+R1551+R1572+R1647+R1723+R1728+R1744+R1939+R1942</f>
        <v>36.646310810000003</v>
      </c>
      <c r="S1254" s="138"/>
      <c r="T1254" s="140">
        <f>T1255+T1332+T1398+T1487+T1489+T1501+T1503+T1551+T1572+T1647+T1723+T1728+T1744+T1939+T1942</f>
        <v>0</v>
      </c>
      <c r="AR1254" s="133" t="s">
        <v>176</v>
      </c>
      <c r="AT1254" s="141" t="s">
        <v>77</v>
      </c>
      <c r="AU1254" s="141" t="s">
        <v>78</v>
      </c>
      <c r="AY1254" s="133" t="s">
        <v>169</v>
      </c>
      <c r="BK1254" s="142">
        <f>BK1255+BK1332+BK1398+BK1487+BK1489+BK1501+BK1503+BK1551+BK1572+BK1647+BK1723+BK1728+BK1744+BK1939+BK1942</f>
        <v>0</v>
      </c>
    </row>
    <row r="1255" spans="1:65" s="12" customFormat="1" ht="22.75" customHeight="1">
      <c r="B1255" s="132"/>
      <c r="D1255" s="133" t="s">
        <v>77</v>
      </c>
      <c r="E1255" s="143" t="s">
        <v>1402</v>
      </c>
      <c r="F1255" s="143" t="s">
        <v>1403</v>
      </c>
      <c r="I1255" s="135"/>
      <c r="J1255" s="144">
        <f>BK1255</f>
        <v>0</v>
      </c>
      <c r="L1255" s="132"/>
      <c r="M1255" s="137"/>
      <c r="N1255" s="138"/>
      <c r="O1255" s="138"/>
      <c r="P1255" s="139">
        <f>SUM(P1256:P1331)</f>
        <v>0</v>
      </c>
      <c r="Q1255" s="138"/>
      <c r="R1255" s="139">
        <f>SUM(R1256:R1331)</f>
        <v>2.3671596900000003</v>
      </c>
      <c r="S1255" s="138"/>
      <c r="T1255" s="140">
        <f>SUM(T1256:T1331)</f>
        <v>0</v>
      </c>
      <c r="AR1255" s="133" t="s">
        <v>176</v>
      </c>
      <c r="AT1255" s="141" t="s">
        <v>77</v>
      </c>
      <c r="AU1255" s="141" t="s">
        <v>86</v>
      </c>
      <c r="AY1255" s="133" t="s">
        <v>169</v>
      </c>
      <c r="BK1255" s="142">
        <f>SUM(BK1256:BK1331)</f>
        <v>0</v>
      </c>
    </row>
    <row r="1256" spans="1:65" s="2" customFormat="1" ht="24.15" customHeight="1">
      <c r="A1256" s="33"/>
      <c r="B1256" s="145"/>
      <c r="C1256" s="146" t="s">
        <v>1404</v>
      </c>
      <c r="D1256" s="146" t="s">
        <v>171</v>
      </c>
      <c r="E1256" s="147" t="s">
        <v>1405</v>
      </c>
      <c r="F1256" s="148" t="s">
        <v>1406</v>
      </c>
      <c r="G1256" s="149" t="s">
        <v>328</v>
      </c>
      <c r="H1256" s="150">
        <v>18.760000000000002</v>
      </c>
      <c r="I1256" s="151"/>
      <c r="J1256" s="150">
        <f>ROUND(I1256*H1256,3)</f>
        <v>0</v>
      </c>
      <c r="K1256" s="152"/>
      <c r="L1256" s="34"/>
      <c r="M1256" s="153" t="s">
        <v>1</v>
      </c>
      <c r="N1256" s="154" t="s">
        <v>44</v>
      </c>
      <c r="O1256" s="59"/>
      <c r="P1256" s="155">
        <f>O1256*H1256</f>
        <v>0</v>
      </c>
      <c r="Q1256" s="155">
        <v>3.5000000000000001E-3</v>
      </c>
      <c r="R1256" s="155">
        <f>Q1256*H1256</f>
        <v>6.566000000000001E-2</v>
      </c>
      <c r="S1256" s="155">
        <v>0</v>
      </c>
      <c r="T1256" s="156">
        <f>S1256*H1256</f>
        <v>0</v>
      </c>
      <c r="U1256" s="33"/>
      <c r="V1256" s="33"/>
      <c r="W1256" s="33"/>
      <c r="X1256" s="33"/>
      <c r="Y1256" s="33"/>
      <c r="Z1256" s="33"/>
      <c r="AA1256" s="33"/>
      <c r="AB1256" s="33"/>
      <c r="AC1256" s="33"/>
      <c r="AD1256" s="33"/>
      <c r="AE1256" s="33"/>
      <c r="AR1256" s="157" t="s">
        <v>325</v>
      </c>
      <c r="AT1256" s="157" t="s">
        <v>171</v>
      </c>
      <c r="AU1256" s="157" t="s">
        <v>176</v>
      </c>
      <c r="AY1256" s="18" t="s">
        <v>169</v>
      </c>
      <c r="BE1256" s="158">
        <f>IF(N1256="základná",J1256,0)</f>
        <v>0</v>
      </c>
      <c r="BF1256" s="158">
        <f>IF(N1256="znížená",J1256,0)</f>
        <v>0</v>
      </c>
      <c r="BG1256" s="158">
        <f>IF(N1256="zákl. prenesená",J1256,0)</f>
        <v>0</v>
      </c>
      <c r="BH1256" s="158">
        <f>IF(N1256="zníž. prenesená",J1256,0)</f>
        <v>0</v>
      </c>
      <c r="BI1256" s="158">
        <f>IF(N1256="nulová",J1256,0)</f>
        <v>0</v>
      </c>
      <c r="BJ1256" s="18" t="s">
        <v>176</v>
      </c>
      <c r="BK1256" s="159">
        <f>ROUND(I1256*H1256,3)</f>
        <v>0</v>
      </c>
      <c r="BL1256" s="18" t="s">
        <v>325</v>
      </c>
      <c r="BM1256" s="157" t="s">
        <v>1407</v>
      </c>
    </row>
    <row r="1257" spans="1:65" s="13" customFormat="1">
      <c r="B1257" s="160"/>
      <c r="D1257" s="161" t="s">
        <v>178</v>
      </c>
      <c r="E1257" s="162" t="s">
        <v>1</v>
      </c>
      <c r="F1257" s="163" t="s">
        <v>1408</v>
      </c>
      <c r="H1257" s="164">
        <v>18.760000000000002</v>
      </c>
      <c r="I1257" s="165"/>
      <c r="L1257" s="160"/>
      <c r="M1257" s="166"/>
      <c r="N1257" s="167"/>
      <c r="O1257" s="167"/>
      <c r="P1257" s="167"/>
      <c r="Q1257" s="167"/>
      <c r="R1257" s="167"/>
      <c r="S1257" s="167"/>
      <c r="T1257" s="168"/>
      <c r="AT1257" s="162" t="s">
        <v>178</v>
      </c>
      <c r="AU1257" s="162" t="s">
        <v>176</v>
      </c>
      <c r="AV1257" s="13" t="s">
        <v>176</v>
      </c>
      <c r="AW1257" s="13" t="s">
        <v>33</v>
      </c>
      <c r="AX1257" s="13" t="s">
        <v>86</v>
      </c>
      <c r="AY1257" s="162" t="s">
        <v>169</v>
      </c>
    </row>
    <row r="1258" spans="1:65" s="2" customFormat="1" ht="24.15" customHeight="1">
      <c r="A1258" s="33"/>
      <c r="B1258" s="145"/>
      <c r="C1258" s="146" t="s">
        <v>1409</v>
      </c>
      <c r="D1258" s="146" t="s">
        <v>171</v>
      </c>
      <c r="E1258" s="147" t="s">
        <v>1410</v>
      </c>
      <c r="F1258" s="148" t="s">
        <v>1411</v>
      </c>
      <c r="G1258" s="149" t="s">
        <v>328</v>
      </c>
      <c r="H1258" s="150">
        <v>2.633</v>
      </c>
      <c r="I1258" s="151"/>
      <c r="J1258" s="150">
        <f>ROUND(I1258*H1258,3)</f>
        <v>0</v>
      </c>
      <c r="K1258" s="152"/>
      <c r="L1258" s="34"/>
      <c r="M1258" s="153" t="s">
        <v>1</v>
      </c>
      <c r="N1258" s="154" t="s">
        <v>44</v>
      </c>
      <c r="O1258" s="59"/>
      <c r="P1258" s="155">
        <f>O1258*H1258</f>
        <v>0</v>
      </c>
      <c r="Q1258" s="155">
        <v>3.5000000000000001E-3</v>
      </c>
      <c r="R1258" s="155">
        <f>Q1258*H1258</f>
        <v>9.2154999999999997E-3</v>
      </c>
      <c r="S1258" s="155">
        <v>0</v>
      </c>
      <c r="T1258" s="156">
        <f>S1258*H1258</f>
        <v>0</v>
      </c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R1258" s="157" t="s">
        <v>325</v>
      </c>
      <c r="AT1258" s="157" t="s">
        <v>171</v>
      </c>
      <c r="AU1258" s="157" t="s">
        <v>176</v>
      </c>
      <c r="AY1258" s="18" t="s">
        <v>169</v>
      </c>
      <c r="BE1258" s="158">
        <f>IF(N1258="základná",J1258,0)</f>
        <v>0</v>
      </c>
      <c r="BF1258" s="158">
        <f>IF(N1258="znížená",J1258,0)</f>
        <v>0</v>
      </c>
      <c r="BG1258" s="158">
        <f>IF(N1258="zákl. prenesená",J1258,0)</f>
        <v>0</v>
      </c>
      <c r="BH1258" s="158">
        <f>IF(N1258="zníž. prenesená",J1258,0)</f>
        <v>0</v>
      </c>
      <c r="BI1258" s="158">
        <f>IF(N1258="nulová",J1258,0)</f>
        <v>0</v>
      </c>
      <c r="BJ1258" s="18" t="s">
        <v>176</v>
      </c>
      <c r="BK1258" s="159">
        <f>ROUND(I1258*H1258,3)</f>
        <v>0</v>
      </c>
      <c r="BL1258" s="18" t="s">
        <v>325</v>
      </c>
      <c r="BM1258" s="157" t="s">
        <v>1412</v>
      </c>
    </row>
    <row r="1259" spans="1:65" s="14" customFormat="1">
      <c r="B1259" s="169"/>
      <c r="D1259" s="161" t="s">
        <v>178</v>
      </c>
      <c r="E1259" s="170" t="s">
        <v>1</v>
      </c>
      <c r="F1259" s="171" t="s">
        <v>1053</v>
      </c>
      <c r="H1259" s="170" t="s">
        <v>1</v>
      </c>
      <c r="I1259" s="172"/>
      <c r="L1259" s="169"/>
      <c r="M1259" s="173"/>
      <c r="N1259" s="174"/>
      <c r="O1259" s="174"/>
      <c r="P1259" s="174"/>
      <c r="Q1259" s="174"/>
      <c r="R1259" s="174"/>
      <c r="S1259" s="174"/>
      <c r="T1259" s="175"/>
      <c r="AT1259" s="170" t="s">
        <v>178</v>
      </c>
      <c r="AU1259" s="170" t="s">
        <v>176</v>
      </c>
      <c r="AV1259" s="14" t="s">
        <v>86</v>
      </c>
      <c r="AW1259" s="14" t="s">
        <v>33</v>
      </c>
      <c r="AX1259" s="14" t="s">
        <v>78</v>
      </c>
      <c r="AY1259" s="170" t="s">
        <v>169</v>
      </c>
    </row>
    <row r="1260" spans="1:65" s="13" customFormat="1">
      <c r="B1260" s="160"/>
      <c r="D1260" s="161" t="s">
        <v>178</v>
      </c>
      <c r="E1260" s="162" t="s">
        <v>1</v>
      </c>
      <c r="F1260" s="163" t="s">
        <v>1413</v>
      </c>
      <c r="H1260" s="164">
        <v>2.633</v>
      </c>
      <c r="I1260" s="165"/>
      <c r="L1260" s="160"/>
      <c r="M1260" s="166"/>
      <c r="N1260" s="167"/>
      <c r="O1260" s="167"/>
      <c r="P1260" s="167"/>
      <c r="Q1260" s="167"/>
      <c r="R1260" s="167"/>
      <c r="S1260" s="167"/>
      <c r="T1260" s="168"/>
      <c r="AT1260" s="162" t="s">
        <v>178</v>
      </c>
      <c r="AU1260" s="162" t="s">
        <v>176</v>
      </c>
      <c r="AV1260" s="13" t="s">
        <v>176</v>
      </c>
      <c r="AW1260" s="13" t="s">
        <v>33</v>
      </c>
      <c r="AX1260" s="13" t="s">
        <v>78</v>
      </c>
      <c r="AY1260" s="162" t="s">
        <v>169</v>
      </c>
    </row>
    <row r="1261" spans="1:65" s="15" customFormat="1">
      <c r="B1261" s="176"/>
      <c r="D1261" s="161" t="s">
        <v>178</v>
      </c>
      <c r="E1261" s="177" t="s">
        <v>1</v>
      </c>
      <c r="F1261" s="178" t="s">
        <v>186</v>
      </c>
      <c r="H1261" s="179">
        <v>2.633</v>
      </c>
      <c r="I1261" s="180"/>
      <c r="L1261" s="176"/>
      <c r="M1261" s="181"/>
      <c r="N1261" s="182"/>
      <c r="O1261" s="182"/>
      <c r="P1261" s="182"/>
      <c r="Q1261" s="182"/>
      <c r="R1261" s="182"/>
      <c r="S1261" s="182"/>
      <c r="T1261" s="183"/>
      <c r="AT1261" s="177" t="s">
        <v>178</v>
      </c>
      <c r="AU1261" s="177" t="s">
        <v>176</v>
      </c>
      <c r="AV1261" s="15" t="s">
        <v>175</v>
      </c>
      <c r="AW1261" s="15" t="s">
        <v>33</v>
      </c>
      <c r="AX1261" s="15" t="s">
        <v>86</v>
      </c>
      <c r="AY1261" s="177" t="s">
        <v>169</v>
      </c>
    </row>
    <row r="1262" spans="1:65" s="2" customFormat="1" ht="24.15" customHeight="1">
      <c r="A1262" s="33"/>
      <c r="B1262" s="145"/>
      <c r="C1262" s="146" t="s">
        <v>1414</v>
      </c>
      <c r="D1262" s="146" t="s">
        <v>171</v>
      </c>
      <c r="E1262" s="147" t="s">
        <v>1415</v>
      </c>
      <c r="F1262" s="148" t="s">
        <v>1416</v>
      </c>
      <c r="G1262" s="149" t="s">
        <v>328</v>
      </c>
      <c r="H1262" s="150">
        <v>659.45500000000004</v>
      </c>
      <c r="I1262" s="151"/>
      <c r="J1262" s="150">
        <f>ROUND(I1262*H1262,3)</f>
        <v>0</v>
      </c>
      <c r="K1262" s="152"/>
      <c r="L1262" s="34"/>
      <c r="M1262" s="153" t="s">
        <v>1</v>
      </c>
      <c r="N1262" s="154" t="s">
        <v>44</v>
      </c>
      <c r="O1262" s="59"/>
      <c r="P1262" s="155">
        <f>O1262*H1262</f>
        <v>0</v>
      </c>
      <c r="Q1262" s="155">
        <v>0</v>
      </c>
      <c r="R1262" s="155">
        <f>Q1262*H1262</f>
        <v>0</v>
      </c>
      <c r="S1262" s="155">
        <v>0</v>
      </c>
      <c r="T1262" s="156">
        <f>S1262*H1262</f>
        <v>0</v>
      </c>
      <c r="U1262" s="33"/>
      <c r="V1262" s="33"/>
      <c r="W1262" s="33"/>
      <c r="X1262" s="33"/>
      <c r="Y1262" s="33"/>
      <c r="Z1262" s="33"/>
      <c r="AA1262" s="33"/>
      <c r="AB1262" s="33"/>
      <c r="AC1262" s="33"/>
      <c r="AD1262" s="33"/>
      <c r="AE1262" s="33"/>
      <c r="AR1262" s="157" t="s">
        <v>325</v>
      </c>
      <c r="AT1262" s="157" t="s">
        <v>171</v>
      </c>
      <c r="AU1262" s="157" t="s">
        <v>176</v>
      </c>
      <c r="AY1262" s="18" t="s">
        <v>169</v>
      </c>
      <c r="BE1262" s="158">
        <f>IF(N1262="základná",J1262,0)</f>
        <v>0</v>
      </c>
      <c r="BF1262" s="158">
        <f>IF(N1262="znížená",J1262,0)</f>
        <v>0</v>
      </c>
      <c r="BG1262" s="158">
        <f>IF(N1262="zákl. prenesená",J1262,0)</f>
        <v>0</v>
      </c>
      <c r="BH1262" s="158">
        <f>IF(N1262="zníž. prenesená",J1262,0)</f>
        <v>0</v>
      </c>
      <c r="BI1262" s="158">
        <f>IF(N1262="nulová",J1262,0)</f>
        <v>0</v>
      </c>
      <c r="BJ1262" s="18" t="s">
        <v>176</v>
      </c>
      <c r="BK1262" s="159">
        <f>ROUND(I1262*H1262,3)</f>
        <v>0</v>
      </c>
      <c r="BL1262" s="18" t="s">
        <v>325</v>
      </c>
      <c r="BM1262" s="157" t="s">
        <v>1417</v>
      </c>
    </row>
    <row r="1263" spans="1:65" s="14" customFormat="1">
      <c r="B1263" s="169"/>
      <c r="D1263" s="161" t="s">
        <v>178</v>
      </c>
      <c r="E1263" s="170" t="s">
        <v>1</v>
      </c>
      <c r="F1263" s="171" t="s">
        <v>1418</v>
      </c>
      <c r="H1263" s="170" t="s">
        <v>1</v>
      </c>
      <c r="I1263" s="172"/>
      <c r="L1263" s="169"/>
      <c r="M1263" s="173"/>
      <c r="N1263" s="174"/>
      <c r="O1263" s="174"/>
      <c r="P1263" s="174"/>
      <c r="Q1263" s="174"/>
      <c r="R1263" s="174"/>
      <c r="S1263" s="174"/>
      <c r="T1263" s="175"/>
      <c r="AT1263" s="170" t="s">
        <v>178</v>
      </c>
      <c r="AU1263" s="170" t="s">
        <v>176</v>
      </c>
      <c r="AV1263" s="14" t="s">
        <v>86</v>
      </c>
      <c r="AW1263" s="14" t="s">
        <v>33</v>
      </c>
      <c r="AX1263" s="14" t="s">
        <v>78</v>
      </c>
      <c r="AY1263" s="170" t="s">
        <v>169</v>
      </c>
    </row>
    <row r="1264" spans="1:65" s="13" customFormat="1">
      <c r="B1264" s="160"/>
      <c r="D1264" s="161" t="s">
        <v>178</v>
      </c>
      <c r="E1264" s="162" t="s">
        <v>1</v>
      </c>
      <c r="F1264" s="163" t="s">
        <v>1419</v>
      </c>
      <c r="H1264" s="164">
        <v>336.66</v>
      </c>
      <c r="I1264" s="165"/>
      <c r="L1264" s="160"/>
      <c r="M1264" s="166"/>
      <c r="N1264" s="167"/>
      <c r="O1264" s="167"/>
      <c r="P1264" s="167"/>
      <c r="Q1264" s="167"/>
      <c r="R1264" s="167"/>
      <c r="S1264" s="167"/>
      <c r="T1264" s="168"/>
      <c r="AT1264" s="162" t="s">
        <v>178</v>
      </c>
      <c r="AU1264" s="162" t="s">
        <v>176</v>
      </c>
      <c r="AV1264" s="13" t="s">
        <v>176</v>
      </c>
      <c r="AW1264" s="13" t="s">
        <v>33</v>
      </c>
      <c r="AX1264" s="13" t="s">
        <v>78</v>
      </c>
      <c r="AY1264" s="162" t="s">
        <v>169</v>
      </c>
    </row>
    <row r="1265" spans="1:65" s="13" customFormat="1" ht="20">
      <c r="B1265" s="160"/>
      <c r="D1265" s="161" t="s">
        <v>178</v>
      </c>
      <c r="E1265" s="162" t="s">
        <v>1</v>
      </c>
      <c r="F1265" s="163" t="s">
        <v>1420</v>
      </c>
      <c r="H1265" s="164">
        <v>76.635000000000005</v>
      </c>
      <c r="I1265" s="165"/>
      <c r="L1265" s="160"/>
      <c r="M1265" s="166"/>
      <c r="N1265" s="167"/>
      <c r="O1265" s="167"/>
      <c r="P1265" s="167"/>
      <c r="Q1265" s="167"/>
      <c r="R1265" s="167"/>
      <c r="S1265" s="167"/>
      <c r="T1265" s="168"/>
      <c r="AT1265" s="162" t="s">
        <v>178</v>
      </c>
      <c r="AU1265" s="162" t="s">
        <v>176</v>
      </c>
      <c r="AV1265" s="13" t="s">
        <v>176</v>
      </c>
      <c r="AW1265" s="13" t="s">
        <v>33</v>
      </c>
      <c r="AX1265" s="13" t="s">
        <v>78</v>
      </c>
      <c r="AY1265" s="162" t="s">
        <v>169</v>
      </c>
    </row>
    <row r="1266" spans="1:65" s="13" customFormat="1">
      <c r="B1266" s="160"/>
      <c r="D1266" s="161" t="s">
        <v>178</v>
      </c>
      <c r="E1266" s="162" t="s">
        <v>1</v>
      </c>
      <c r="F1266" s="163" t="s">
        <v>1421</v>
      </c>
      <c r="H1266" s="164">
        <v>246.16</v>
      </c>
      <c r="I1266" s="165"/>
      <c r="L1266" s="160"/>
      <c r="M1266" s="166"/>
      <c r="N1266" s="167"/>
      <c r="O1266" s="167"/>
      <c r="P1266" s="167"/>
      <c r="Q1266" s="167"/>
      <c r="R1266" s="167"/>
      <c r="S1266" s="167"/>
      <c r="T1266" s="168"/>
      <c r="AT1266" s="162" t="s">
        <v>178</v>
      </c>
      <c r="AU1266" s="162" t="s">
        <v>176</v>
      </c>
      <c r="AV1266" s="13" t="s">
        <v>176</v>
      </c>
      <c r="AW1266" s="13" t="s">
        <v>33</v>
      </c>
      <c r="AX1266" s="13" t="s">
        <v>78</v>
      </c>
      <c r="AY1266" s="162" t="s">
        <v>169</v>
      </c>
    </row>
    <row r="1267" spans="1:65" s="15" customFormat="1">
      <c r="B1267" s="176"/>
      <c r="D1267" s="161" t="s">
        <v>178</v>
      </c>
      <c r="E1267" s="177" t="s">
        <v>1</v>
      </c>
      <c r="F1267" s="178" t="s">
        <v>186</v>
      </c>
      <c r="H1267" s="179">
        <v>659.45500000000004</v>
      </c>
      <c r="I1267" s="180"/>
      <c r="L1267" s="176"/>
      <c r="M1267" s="181"/>
      <c r="N1267" s="182"/>
      <c r="O1267" s="182"/>
      <c r="P1267" s="182"/>
      <c r="Q1267" s="182"/>
      <c r="R1267" s="182"/>
      <c r="S1267" s="182"/>
      <c r="T1267" s="183"/>
      <c r="AT1267" s="177" t="s">
        <v>178</v>
      </c>
      <c r="AU1267" s="177" t="s">
        <v>176</v>
      </c>
      <c r="AV1267" s="15" t="s">
        <v>175</v>
      </c>
      <c r="AW1267" s="15" t="s">
        <v>33</v>
      </c>
      <c r="AX1267" s="15" t="s">
        <v>86</v>
      </c>
      <c r="AY1267" s="177" t="s">
        <v>169</v>
      </c>
    </row>
    <row r="1268" spans="1:65" s="2" customFormat="1" ht="14.4" customHeight="1">
      <c r="A1268" s="33"/>
      <c r="B1268" s="145"/>
      <c r="C1268" s="146" t="s">
        <v>1422</v>
      </c>
      <c r="D1268" s="146" t="s">
        <v>171</v>
      </c>
      <c r="E1268" s="147" t="s">
        <v>1423</v>
      </c>
      <c r="F1268" s="148" t="s">
        <v>1424</v>
      </c>
      <c r="G1268" s="149" t="s">
        <v>328</v>
      </c>
      <c r="H1268" s="150">
        <v>367.65</v>
      </c>
      <c r="I1268" s="151"/>
      <c r="J1268" s="150">
        <f>ROUND(I1268*H1268,3)</f>
        <v>0</v>
      </c>
      <c r="K1268" s="152"/>
      <c r="L1268" s="34"/>
      <c r="M1268" s="153" t="s">
        <v>1</v>
      </c>
      <c r="N1268" s="154" t="s">
        <v>44</v>
      </c>
      <c r="O1268" s="59"/>
      <c r="P1268" s="155">
        <f>O1268*H1268</f>
        <v>0</v>
      </c>
      <c r="Q1268" s="155">
        <v>0</v>
      </c>
      <c r="R1268" s="155">
        <f>Q1268*H1268</f>
        <v>0</v>
      </c>
      <c r="S1268" s="155">
        <v>0</v>
      </c>
      <c r="T1268" s="156">
        <f>S1268*H1268</f>
        <v>0</v>
      </c>
      <c r="U1268" s="33"/>
      <c r="V1268" s="33"/>
      <c r="W1268" s="33"/>
      <c r="X1268" s="33"/>
      <c r="Y1268" s="33"/>
      <c r="Z1268" s="33"/>
      <c r="AA1268" s="33"/>
      <c r="AB1268" s="33"/>
      <c r="AC1268" s="33"/>
      <c r="AD1268" s="33"/>
      <c r="AE1268" s="33"/>
      <c r="AR1268" s="157" t="s">
        <v>325</v>
      </c>
      <c r="AT1268" s="157" t="s">
        <v>171</v>
      </c>
      <c r="AU1268" s="157" t="s">
        <v>176</v>
      </c>
      <c r="AY1268" s="18" t="s">
        <v>169</v>
      </c>
      <c r="BE1268" s="158">
        <f>IF(N1268="základná",J1268,0)</f>
        <v>0</v>
      </c>
      <c r="BF1268" s="158">
        <f>IF(N1268="znížená",J1268,0)</f>
        <v>0</v>
      </c>
      <c r="BG1268" s="158">
        <f>IF(N1268="zákl. prenesená",J1268,0)</f>
        <v>0</v>
      </c>
      <c r="BH1268" s="158">
        <f>IF(N1268="zníž. prenesená",J1268,0)</f>
        <v>0</v>
      </c>
      <c r="BI1268" s="158">
        <f>IF(N1268="nulová",J1268,0)</f>
        <v>0</v>
      </c>
      <c r="BJ1268" s="18" t="s">
        <v>176</v>
      </c>
      <c r="BK1268" s="159">
        <f>ROUND(I1268*H1268,3)</f>
        <v>0</v>
      </c>
      <c r="BL1268" s="18" t="s">
        <v>325</v>
      </c>
      <c r="BM1268" s="157" t="s">
        <v>1425</v>
      </c>
    </row>
    <row r="1269" spans="1:65" s="13" customFormat="1">
      <c r="B1269" s="160"/>
      <c r="D1269" s="161" t="s">
        <v>178</v>
      </c>
      <c r="E1269" s="162" t="s">
        <v>1</v>
      </c>
      <c r="F1269" s="163" t="s">
        <v>1426</v>
      </c>
      <c r="H1269" s="164">
        <v>367.65</v>
      </c>
      <c r="I1269" s="165"/>
      <c r="L1269" s="160"/>
      <c r="M1269" s="166"/>
      <c r="N1269" s="167"/>
      <c r="O1269" s="167"/>
      <c r="P1269" s="167"/>
      <c r="Q1269" s="167"/>
      <c r="R1269" s="167"/>
      <c r="S1269" s="167"/>
      <c r="T1269" s="168"/>
      <c r="AT1269" s="162" t="s">
        <v>178</v>
      </c>
      <c r="AU1269" s="162" t="s">
        <v>176</v>
      </c>
      <c r="AV1269" s="13" t="s">
        <v>176</v>
      </c>
      <c r="AW1269" s="13" t="s">
        <v>33</v>
      </c>
      <c r="AX1269" s="13" t="s">
        <v>86</v>
      </c>
      <c r="AY1269" s="162" t="s">
        <v>169</v>
      </c>
    </row>
    <row r="1270" spans="1:65" s="2" customFormat="1" ht="14.4" customHeight="1">
      <c r="A1270" s="33"/>
      <c r="B1270" s="145"/>
      <c r="C1270" s="192" t="s">
        <v>1427</v>
      </c>
      <c r="D1270" s="192" t="s">
        <v>345</v>
      </c>
      <c r="E1270" s="193" t="s">
        <v>1428</v>
      </c>
      <c r="F1270" s="194" t="s">
        <v>1429</v>
      </c>
      <c r="G1270" s="195" t="s">
        <v>328</v>
      </c>
      <c r="H1270" s="196">
        <v>1199.5530000000001</v>
      </c>
      <c r="I1270" s="197"/>
      <c r="J1270" s="196">
        <f>ROUND(I1270*H1270,3)</f>
        <v>0</v>
      </c>
      <c r="K1270" s="198"/>
      <c r="L1270" s="199"/>
      <c r="M1270" s="200" t="s">
        <v>1</v>
      </c>
      <c r="N1270" s="201" t="s">
        <v>44</v>
      </c>
      <c r="O1270" s="59"/>
      <c r="P1270" s="155">
        <f>O1270*H1270</f>
        <v>0</v>
      </c>
      <c r="Q1270" s="155">
        <v>4.0000000000000002E-4</v>
      </c>
      <c r="R1270" s="155">
        <f>Q1270*H1270</f>
        <v>0.47982120000000006</v>
      </c>
      <c r="S1270" s="155">
        <v>0</v>
      </c>
      <c r="T1270" s="156">
        <f>S1270*H1270</f>
        <v>0</v>
      </c>
      <c r="U1270" s="33"/>
      <c r="V1270" s="33"/>
      <c r="W1270" s="33"/>
      <c r="X1270" s="33"/>
      <c r="Y1270" s="33"/>
      <c r="Z1270" s="33"/>
      <c r="AA1270" s="33"/>
      <c r="AB1270" s="33"/>
      <c r="AC1270" s="33"/>
      <c r="AD1270" s="33"/>
      <c r="AE1270" s="33"/>
      <c r="AR1270" s="157" t="s">
        <v>468</v>
      </c>
      <c r="AT1270" s="157" t="s">
        <v>345</v>
      </c>
      <c r="AU1270" s="157" t="s">
        <v>176</v>
      </c>
      <c r="AY1270" s="18" t="s">
        <v>169</v>
      </c>
      <c r="BE1270" s="158">
        <f>IF(N1270="základná",J1270,0)</f>
        <v>0</v>
      </c>
      <c r="BF1270" s="158">
        <f>IF(N1270="znížená",J1270,0)</f>
        <v>0</v>
      </c>
      <c r="BG1270" s="158">
        <f>IF(N1270="zákl. prenesená",J1270,0)</f>
        <v>0</v>
      </c>
      <c r="BH1270" s="158">
        <f>IF(N1270="zníž. prenesená",J1270,0)</f>
        <v>0</v>
      </c>
      <c r="BI1270" s="158">
        <f>IF(N1270="nulová",J1270,0)</f>
        <v>0</v>
      </c>
      <c r="BJ1270" s="18" t="s">
        <v>176</v>
      </c>
      <c r="BK1270" s="159">
        <f>ROUND(I1270*H1270,3)</f>
        <v>0</v>
      </c>
      <c r="BL1270" s="18" t="s">
        <v>325</v>
      </c>
      <c r="BM1270" s="157" t="s">
        <v>1430</v>
      </c>
    </row>
    <row r="1271" spans="1:65" s="13" customFormat="1">
      <c r="B1271" s="160"/>
      <c r="D1271" s="161" t="s">
        <v>178</v>
      </c>
      <c r="E1271" s="162" t="s">
        <v>1</v>
      </c>
      <c r="F1271" s="163" t="s">
        <v>1431</v>
      </c>
      <c r="H1271" s="164">
        <v>758.37300000000005</v>
      </c>
      <c r="I1271" s="165"/>
      <c r="L1271" s="160"/>
      <c r="M1271" s="166"/>
      <c r="N1271" s="167"/>
      <c r="O1271" s="167"/>
      <c r="P1271" s="167"/>
      <c r="Q1271" s="167"/>
      <c r="R1271" s="167"/>
      <c r="S1271" s="167"/>
      <c r="T1271" s="168"/>
      <c r="AT1271" s="162" t="s">
        <v>178</v>
      </c>
      <c r="AU1271" s="162" t="s">
        <v>176</v>
      </c>
      <c r="AV1271" s="13" t="s">
        <v>176</v>
      </c>
      <c r="AW1271" s="13" t="s">
        <v>33</v>
      </c>
      <c r="AX1271" s="13" t="s">
        <v>78</v>
      </c>
      <c r="AY1271" s="162" t="s">
        <v>169</v>
      </c>
    </row>
    <row r="1272" spans="1:65" s="13" customFormat="1">
      <c r="B1272" s="160"/>
      <c r="D1272" s="161" t="s">
        <v>178</v>
      </c>
      <c r="E1272" s="162" t="s">
        <v>1</v>
      </c>
      <c r="F1272" s="163" t="s">
        <v>1432</v>
      </c>
      <c r="H1272" s="164">
        <v>441.18</v>
      </c>
      <c r="I1272" s="165"/>
      <c r="L1272" s="160"/>
      <c r="M1272" s="166"/>
      <c r="N1272" s="167"/>
      <c r="O1272" s="167"/>
      <c r="P1272" s="167"/>
      <c r="Q1272" s="167"/>
      <c r="R1272" s="167"/>
      <c r="S1272" s="167"/>
      <c r="T1272" s="168"/>
      <c r="AT1272" s="162" t="s">
        <v>178</v>
      </c>
      <c r="AU1272" s="162" t="s">
        <v>176</v>
      </c>
      <c r="AV1272" s="13" t="s">
        <v>176</v>
      </c>
      <c r="AW1272" s="13" t="s">
        <v>33</v>
      </c>
      <c r="AX1272" s="13" t="s">
        <v>78</v>
      </c>
      <c r="AY1272" s="162" t="s">
        <v>169</v>
      </c>
    </row>
    <row r="1273" spans="1:65" s="15" customFormat="1">
      <c r="B1273" s="176"/>
      <c r="D1273" s="161" t="s">
        <v>178</v>
      </c>
      <c r="E1273" s="177" t="s">
        <v>1</v>
      </c>
      <c r="F1273" s="178" t="s">
        <v>186</v>
      </c>
      <c r="H1273" s="179">
        <v>1199.5530000000001</v>
      </c>
      <c r="I1273" s="180"/>
      <c r="L1273" s="176"/>
      <c r="M1273" s="181"/>
      <c r="N1273" s="182"/>
      <c r="O1273" s="182"/>
      <c r="P1273" s="182"/>
      <c r="Q1273" s="182"/>
      <c r="R1273" s="182"/>
      <c r="S1273" s="182"/>
      <c r="T1273" s="183"/>
      <c r="AT1273" s="177" t="s">
        <v>178</v>
      </c>
      <c r="AU1273" s="177" t="s">
        <v>176</v>
      </c>
      <c r="AV1273" s="15" t="s">
        <v>175</v>
      </c>
      <c r="AW1273" s="15" t="s">
        <v>33</v>
      </c>
      <c r="AX1273" s="15" t="s">
        <v>86</v>
      </c>
      <c r="AY1273" s="177" t="s">
        <v>169</v>
      </c>
    </row>
    <row r="1274" spans="1:65" s="2" customFormat="1" ht="37.75" customHeight="1">
      <c r="A1274" s="33"/>
      <c r="B1274" s="145"/>
      <c r="C1274" s="146" t="s">
        <v>1433</v>
      </c>
      <c r="D1274" s="146" t="s">
        <v>171</v>
      </c>
      <c r="E1274" s="147" t="s">
        <v>1434</v>
      </c>
      <c r="F1274" s="148" t="s">
        <v>1435</v>
      </c>
      <c r="G1274" s="149" t="s">
        <v>328</v>
      </c>
      <c r="H1274" s="150">
        <v>195.499</v>
      </c>
      <c r="I1274" s="151"/>
      <c r="J1274" s="150">
        <f>ROUND(I1274*H1274,3)</f>
        <v>0</v>
      </c>
      <c r="K1274" s="152"/>
      <c r="L1274" s="34"/>
      <c r="M1274" s="153" t="s">
        <v>1</v>
      </c>
      <c r="N1274" s="154" t="s">
        <v>44</v>
      </c>
      <c r="O1274" s="59"/>
      <c r="P1274" s="155">
        <f>O1274*H1274</f>
        <v>0</v>
      </c>
      <c r="Q1274" s="155">
        <v>2.2000000000000001E-3</v>
      </c>
      <c r="R1274" s="155">
        <f>Q1274*H1274</f>
        <v>0.43009780000000003</v>
      </c>
      <c r="S1274" s="155">
        <v>0</v>
      </c>
      <c r="T1274" s="156">
        <f>S1274*H1274</f>
        <v>0</v>
      </c>
      <c r="U1274" s="33"/>
      <c r="V1274" s="33"/>
      <c r="W1274" s="33"/>
      <c r="X1274" s="33"/>
      <c r="Y1274" s="33"/>
      <c r="Z1274" s="33"/>
      <c r="AA1274" s="33"/>
      <c r="AB1274" s="33"/>
      <c r="AC1274" s="33"/>
      <c r="AD1274" s="33"/>
      <c r="AE1274" s="33"/>
      <c r="AR1274" s="157" t="s">
        <v>325</v>
      </c>
      <c r="AT1274" s="157" t="s">
        <v>171</v>
      </c>
      <c r="AU1274" s="157" t="s">
        <v>176</v>
      </c>
      <c r="AY1274" s="18" t="s">
        <v>169</v>
      </c>
      <c r="BE1274" s="158">
        <f>IF(N1274="základná",J1274,0)</f>
        <v>0</v>
      </c>
      <c r="BF1274" s="158">
        <f>IF(N1274="znížená",J1274,0)</f>
        <v>0</v>
      </c>
      <c r="BG1274" s="158">
        <f>IF(N1274="zákl. prenesená",J1274,0)</f>
        <v>0</v>
      </c>
      <c r="BH1274" s="158">
        <f>IF(N1274="zníž. prenesená",J1274,0)</f>
        <v>0</v>
      </c>
      <c r="BI1274" s="158">
        <f>IF(N1274="nulová",J1274,0)</f>
        <v>0</v>
      </c>
      <c r="BJ1274" s="18" t="s">
        <v>176</v>
      </c>
      <c r="BK1274" s="159">
        <f>ROUND(I1274*H1274,3)</f>
        <v>0</v>
      </c>
      <c r="BL1274" s="18" t="s">
        <v>325</v>
      </c>
      <c r="BM1274" s="157" t="s">
        <v>1436</v>
      </c>
    </row>
    <row r="1275" spans="1:65" s="14" customFormat="1">
      <c r="B1275" s="169"/>
      <c r="D1275" s="161" t="s">
        <v>178</v>
      </c>
      <c r="E1275" s="170" t="s">
        <v>1</v>
      </c>
      <c r="F1275" s="171" t="s">
        <v>359</v>
      </c>
      <c r="H1275" s="170" t="s">
        <v>1</v>
      </c>
      <c r="I1275" s="172"/>
      <c r="L1275" s="169"/>
      <c r="M1275" s="173"/>
      <c r="N1275" s="174"/>
      <c r="O1275" s="174"/>
      <c r="P1275" s="174"/>
      <c r="Q1275" s="174"/>
      <c r="R1275" s="174"/>
      <c r="S1275" s="174"/>
      <c r="T1275" s="175"/>
      <c r="AT1275" s="170" t="s">
        <v>178</v>
      </c>
      <c r="AU1275" s="170" t="s">
        <v>176</v>
      </c>
      <c r="AV1275" s="14" t="s">
        <v>86</v>
      </c>
      <c r="AW1275" s="14" t="s">
        <v>33</v>
      </c>
      <c r="AX1275" s="14" t="s">
        <v>78</v>
      </c>
      <c r="AY1275" s="170" t="s">
        <v>169</v>
      </c>
    </row>
    <row r="1276" spans="1:65" s="14" customFormat="1">
      <c r="B1276" s="169"/>
      <c r="D1276" s="161" t="s">
        <v>178</v>
      </c>
      <c r="E1276" s="170" t="s">
        <v>1</v>
      </c>
      <c r="F1276" s="171" t="s">
        <v>1069</v>
      </c>
      <c r="H1276" s="170" t="s">
        <v>1</v>
      </c>
      <c r="I1276" s="172"/>
      <c r="L1276" s="169"/>
      <c r="M1276" s="173"/>
      <c r="N1276" s="174"/>
      <c r="O1276" s="174"/>
      <c r="P1276" s="174"/>
      <c r="Q1276" s="174"/>
      <c r="R1276" s="174"/>
      <c r="S1276" s="174"/>
      <c r="T1276" s="175"/>
      <c r="AT1276" s="170" t="s">
        <v>178</v>
      </c>
      <c r="AU1276" s="170" t="s">
        <v>176</v>
      </c>
      <c r="AV1276" s="14" t="s">
        <v>86</v>
      </c>
      <c r="AW1276" s="14" t="s">
        <v>33</v>
      </c>
      <c r="AX1276" s="14" t="s">
        <v>78</v>
      </c>
      <c r="AY1276" s="170" t="s">
        <v>169</v>
      </c>
    </row>
    <row r="1277" spans="1:65" s="13" customFormat="1">
      <c r="B1277" s="160"/>
      <c r="D1277" s="161" t="s">
        <v>178</v>
      </c>
      <c r="E1277" s="162" t="s">
        <v>1</v>
      </c>
      <c r="F1277" s="163" t="s">
        <v>1437</v>
      </c>
      <c r="H1277" s="164">
        <v>13.44</v>
      </c>
      <c r="I1277" s="165"/>
      <c r="L1277" s="160"/>
      <c r="M1277" s="166"/>
      <c r="N1277" s="167"/>
      <c r="O1277" s="167"/>
      <c r="P1277" s="167"/>
      <c r="Q1277" s="167"/>
      <c r="R1277" s="167"/>
      <c r="S1277" s="167"/>
      <c r="T1277" s="168"/>
      <c r="AT1277" s="162" t="s">
        <v>178</v>
      </c>
      <c r="AU1277" s="162" t="s">
        <v>176</v>
      </c>
      <c r="AV1277" s="13" t="s">
        <v>176</v>
      </c>
      <c r="AW1277" s="13" t="s">
        <v>33</v>
      </c>
      <c r="AX1277" s="13" t="s">
        <v>78</v>
      </c>
      <c r="AY1277" s="162" t="s">
        <v>169</v>
      </c>
    </row>
    <row r="1278" spans="1:65" s="16" customFormat="1">
      <c r="B1278" s="184"/>
      <c r="D1278" s="161" t="s">
        <v>178</v>
      </c>
      <c r="E1278" s="185" t="s">
        <v>1</v>
      </c>
      <c r="F1278" s="186" t="s">
        <v>201</v>
      </c>
      <c r="H1278" s="187">
        <v>13.44</v>
      </c>
      <c r="I1278" s="188"/>
      <c r="L1278" s="184"/>
      <c r="M1278" s="189"/>
      <c r="N1278" s="190"/>
      <c r="O1278" s="190"/>
      <c r="P1278" s="190"/>
      <c r="Q1278" s="190"/>
      <c r="R1278" s="190"/>
      <c r="S1278" s="190"/>
      <c r="T1278" s="191"/>
      <c r="AT1278" s="185" t="s">
        <v>178</v>
      </c>
      <c r="AU1278" s="185" t="s">
        <v>176</v>
      </c>
      <c r="AV1278" s="16" t="s">
        <v>187</v>
      </c>
      <c r="AW1278" s="16" t="s">
        <v>33</v>
      </c>
      <c r="AX1278" s="16" t="s">
        <v>78</v>
      </c>
      <c r="AY1278" s="185" t="s">
        <v>169</v>
      </c>
    </row>
    <row r="1279" spans="1:65" s="14" customFormat="1">
      <c r="B1279" s="169"/>
      <c r="D1279" s="161" t="s">
        <v>178</v>
      </c>
      <c r="E1279" s="170" t="s">
        <v>1</v>
      </c>
      <c r="F1279" s="171" t="s">
        <v>263</v>
      </c>
      <c r="H1279" s="170" t="s">
        <v>1</v>
      </c>
      <c r="I1279" s="172"/>
      <c r="L1279" s="169"/>
      <c r="M1279" s="173"/>
      <c r="N1279" s="174"/>
      <c r="O1279" s="174"/>
      <c r="P1279" s="174"/>
      <c r="Q1279" s="174"/>
      <c r="R1279" s="174"/>
      <c r="S1279" s="174"/>
      <c r="T1279" s="175"/>
      <c r="AT1279" s="170" t="s">
        <v>178</v>
      </c>
      <c r="AU1279" s="170" t="s">
        <v>176</v>
      </c>
      <c r="AV1279" s="14" t="s">
        <v>86</v>
      </c>
      <c r="AW1279" s="14" t="s">
        <v>33</v>
      </c>
      <c r="AX1279" s="14" t="s">
        <v>78</v>
      </c>
      <c r="AY1279" s="170" t="s">
        <v>169</v>
      </c>
    </row>
    <row r="1280" spans="1:65" s="13" customFormat="1">
      <c r="B1280" s="160"/>
      <c r="D1280" s="161" t="s">
        <v>178</v>
      </c>
      <c r="E1280" s="162" t="s">
        <v>1</v>
      </c>
      <c r="F1280" s="163" t="s">
        <v>1438</v>
      </c>
      <c r="H1280" s="164">
        <v>10.395</v>
      </c>
      <c r="I1280" s="165"/>
      <c r="L1280" s="160"/>
      <c r="M1280" s="166"/>
      <c r="N1280" s="167"/>
      <c r="O1280" s="167"/>
      <c r="P1280" s="167"/>
      <c r="Q1280" s="167"/>
      <c r="R1280" s="167"/>
      <c r="S1280" s="167"/>
      <c r="T1280" s="168"/>
      <c r="AT1280" s="162" t="s">
        <v>178</v>
      </c>
      <c r="AU1280" s="162" t="s">
        <v>176</v>
      </c>
      <c r="AV1280" s="13" t="s">
        <v>176</v>
      </c>
      <c r="AW1280" s="13" t="s">
        <v>33</v>
      </c>
      <c r="AX1280" s="13" t="s">
        <v>78</v>
      </c>
      <c r="AY1280" s="162" t="s">
        <v>169</v>
      </c>
    </row>
    <row r="1281" spans="1:65" s="13" customFormat="1">
      <c r="B1281" s="160"/>
      <c r="D1281" s="161" t="s">
        <v>178</v>
      </c>
      <c r="E1281" s="162" t="s">
        <v>1</v>
      </c>
      <c r="F1281" s="163" t="s">
        <v>1439</v>
      </c>
      <c r="H1281" s="164">
        <v>12.675000000000001</v>
      </c>
      <c r="I1281" s="165"/>
      <c r="L1281" s="160"/>
      <c r="M1281" s="166"/>
      <c r="N1281" s="167"/>
      <c r="O1281" s="167"/>
      <c r="P1281" s="167"/>
      <c r="Q1281" s="167"/>
      <c r="R1281" s="167"/>
      <c r="S1281" s="167"/>
      <c r="T1281" s="168"/>
      <c r="AT1281" s="162" t="s">
        <v>178</v>
      </c>
      <c r="AU1281" s="162" t="s">
        <v>176</v>
      </c>
      <c r="AV1281" s="13" t="s">
        <v>176</v>
      </c>
      <c r="AW1281" s="13" t="s">
        <v>33</v>
      </c>
      <c r="AX1281" s="13" t="s">
        <v>78</v>
      </c>
      <c r="AY1281" s="162" t="s">
        <v>169</v>
      </c>
    </row>
    <row r="1282" spans="1:65" s="13" customFormat="1" ht="20">
      <c r="B1282" s="160"/>
      <c r="D1282" s="161" t="s">
        <v>178</v>
      </c>
      <c r="E1282" s="162" t="s">
        <v>1</v>
      </c>
      <c r="F1282" s="163" t="s">
        <v>1440</v>
      </c>
      <c r="H1282" s="164">
        <v>51.088999999999999</v>
      </c>
      <c r="I1282" s="165"/>
      <c r="L1282" s="160"/>
      <c r="M1282" s="166"/>
      <c r="N1282" s="167"/>
      <c r="O1282" s="167"/>
      <c r="P1282" s="167"/>
      <c r="Q1282" s="167"/>
      <c r="R1282" s="167"/>
      <c r="S1282" s="167"/>
      <c r="T1282" s="168"/>
      <c r="AT1282" s="162" t="s">
        <v>178</v>
      </c>
      <c r="AU1282" s="162" t="s">
        <v>176</v>
      </c>
      <c r="AV1282" s="13" t="s">
        <v>176</v>
      </c>
      <c r="AW1282" s="13" t="s">
        <v>33</v>
      </c>
      <c r="AX1282" s="13" t="s">
        <v>78</v>
      </c>
      <c r="AY1282" s="162" t="s">
        <v>169</v>
      </c>
    </row>
    <row r="1283" spans="1:65" s="16" customFormat="1">
      <c r="B1283" s="184"/>
      <c r="D1283" s="161" t="s">
        <v>178</v>
      </c>
      <c r="E1283" s="185" t="s">
        <v>1</v>
      </c>
      <c r="F1283" s="186" t="s">
        <v>201</v>
      </c>
      <c r="H1283" s="187">
        <v>74.158999999999992</v>
      </c>
      <c r="I1283" s="188"/>
      <c r="L1283" s="184"/>
      <c r="M1283" s="189"/>
      <c r="N1283" s="190"/>
      <c r="O1283" s="190"/>
      <c r="P1283" s="190"/>
      <c r="Q1283" s="190"/>
      <c r="R1283" s="190"/>
      <c r="S1283" s="190"/>
      <c r="T1283" s="191"/>
      <c r="AT1283" s="185" t="s">
        <v>178</v>
      </c>
      <c r="AU1283" s="185" t="s">
        <v>176</v>
      </c>
      <c r="AV1283" s="16" t="s">
        <v>187</v>
      </c>
      <c r="AW1283" s="16" t="s">
        <v>33</v>
      </c>
      <c r="AX1283" s="16" t="s">
        <v>78</v>
      </c>
      <c r="AY1283" s="185" t="s">
        <v>169</v>
      </c>
    </row>
    <row r="1284" spans="1:65" s="13" customFormat="1">
      <c r="B1284" s="160"/>
      <c r="D1284" s="161" t="s">
        <v>178</v>
      </c>
      <c r="E1284" s="162" t="s">
        <v>1</v>
      </c>
      <c r="F1284" s="163" t="s">
        <v>1441</v>
      </c>
      <c r="H1284" s="164">
        <v>22.53</v>
      </c>
      <c r="I1284" s="165"/>
      <c r="L1284" s="160"/>
      <c r="M1284" s="166"/>
      <c r="N1284" s="167"/>
      <c r="O1284" s="167"/>
      <c r="P1284" s="167"/>
      <c r="Q1284" s="167"/>
      <c r="R1284" s="167"/>
      <c r="S1284" s="167"/>
      <c r="T1284" s="168"/>
      <c r="AT1284" s="162" t="s">
        <v>178</v>
      </c>
      <c r="AU1284" s="162" t="s">
        <v>176</v>
      </c>
      <c r="AV1284" s="13" t="s">
        <v>176</v>
      </c>
      <c r="AW1284" s="13" t="s">
        <v>33</v>
      </c>
      <c r="AX1284" s="13" t="s">
        <v>78</v>
      </c>
      <c r="AY1284" s="162" t="s">
        <v>169</v>
      </c>
    </row>
    <row r="1285" spans="1:65" s="13" customFormat="1">
      <c r="B1285" s="160"/>
      <c r="D1285" s="161" t="s">
        <v>178</v>
      </c>
      <c r="E1285" s="162" t="s">
        <v>1</v>
      </c>
      <c r="F1285" s="163" t="s">
        <v>1442</v>
      </c>
      <c r="H1285" s="164">
        <v>30.843</v>
      </c>
      <c r="I1285" s="165"/>
      <c r="L1285" s="160"/>
      <c r="M1285" s="166"/>
      <c r="N1285" s="167"/>
      <c r="O1285" s="167"/>
      <c r="P1285" s="167"/>
      <c r="Q1285" s="167"/>
      <c r="R1285" s="167"/>
      <c r="S1285" s="167"/>
      <c r="T1285" s="168"/>
      <c r="AT1285" s="162" t="s">
        <v>178</v>
      </c>
      <c r="AU1285" s="162" t="s">
        <v>176</v>
      </c>
      <c r="AV1285" s="13" t="s">
        <v>176</v>
      </c>
      <c r="AW1285" s="13" t="s">
        <v>33</v>
      </c>
      <c r="AX1285" s="13" t="s">
        <v>78</v>
      </c>
      <c r="AY1285" s="162" t="s">
        <v>169</v>
      </c>
    </row>
    <row r="1286" spans="1:65" s="13" customFormat="1">
      <c r="B1286" s="160"/>
      <c r="D1286" s="161" t="s">
        <v>178</v>
      </c>
      <c r="E1286" s="162" t="s">
        <v>1</v>
      </c>
      <c r="F1286" s="163" t="s">
        <v>1443</v>
      </c>
      <c r="H1286" s="164">
        <v>22.004999999999999</v>
      </c>
      <c r="I1286" s="165"/>
      <c r="L1286" s="160"/>
      <c r="M1286" s="166"/>
      <c r="N1286" s="167"/>
      <c r="O1286" s="167"/>
      <c r="P1286" s="167"/>
      <c r="Q1286" s="167"/>
      <c r="R1286" s="167"/>
      <c r="S1286" s="167"/>
      <c r="T1286" s="168"/>
      <c r="AT1286" s="162" t="s">
        <v>178</v>
      </c>
      <c r="AU1286" s="162" t="s">
        <v>176</v>
      </c>
      <c r="AV1286" s="13" t="s">
        <v>176</v>
      </c>
      <c r="AW1286" s="13" t="s">
        <v>33</v>
      </c>
      <c r="AX1286" s="13" t="s">
        <v>78</v>
      </c>
      <c r="AY1286" s="162" t="s">
        <v>169</v>
      </c>
    </row>
    <row r="1287" spans="1:65" s="16" customFormat="1">
      <c r="B1287" s="184"/>
      <c r="D1287" s="161" t="s">
        <v>178</v>
      </c>
      <c r="E1287" s="185" t="s">
        <v>1</v>
      </c>
      <c r="F1287" s="186" t="s">
        <v>201</v>
      </c>
      <c r="H1287" s="187">
        <v>75.378</v>
      </c>
      <c r="I1287" s="188"/>
      <c r="L1287" s="184"/>
      <c r="M1287" s="189"/>
      <c r="N1287" s="190"/>
      <c r="O1287" s="190"/>
      <c r="P1287" s="190"/>
      <c r="Q1287" s="190"/>
      <c r="R1287" s="190"/>
      <c r="S1287" s="190"/>
      <c r="T1287" s="191"/>
      <c r="AT1287" s="185" t="s">
        <v>178</v>
      </c>
      <c r="AU1287" s="185" t="s">
        <v>176</v>
      </c>
      <c r="AV1287" s="16" t="s">
        <v>187</v>
      </c>
      <c r="AW1287" s="16" t="s">
        <v>33</v>
      </c>
      <c r="AX1287" s="16" t="s">
        <v>78</v>
      </c>
      <c r="AY1287" s="185" t="s">
        <v>169</v>
      </c>
    </row>
    <row r="1288" spans="1:65" s="14" customFormat="1">
      <c r="B1288" s="169"/>
      <c r="D1288" s="161" t="s">
        <v>178</v>
      </c>
      <c r="E1288" s="170" t="s">
        <v>1</v>
      </c>
      <c r="F1288" s="171" t="s">
        <v>1077</v>
      </c>
      <c r="H1288" s="170" t="s">
        <v>1</v>
      </c>
      <c r="I1288" s="172"/>
      <c r="L1288" s="169"/>
      <c r="M1288" s="173"/>
      <c r="N1288" s="174"/>
      <c r="O1288" s="174"/>
      <c r="P1288" s="174"/>
      <c r="Q1288" s="174"/>
      <c r="R1288" s="174"/>
      <c r="S1288" s="174"/>
      <c r="T1288" s="175"/>
      <c r="AT1288" s="170" t="s">
        <v>178</v>
      </c>
      <c r="AU1288" s="170" t="s">
        <v>176</v>
      </c>
      <c r="AV1288" s="14" t="s">
        <v>86</v>
      </c>
      <c r="AW1288" s="14" t="s">
        <v>33</v>
      </c>
      <c r="AX1288" s="14" t="s">
        <v>78</v>
      </c>
      <c r="AY1288" s="170" t="s">
        <v>169</v>
      </c>
    </row>
    <row r="1289" spans="1:65" s="13" customFormat="1">
      <c r="B1289" s="160"/>
      <c r="D1289" s="161" t="s">
        <v>178</v>
      </c>
      <c r="E1289" s="162" t="s">
        <v>1</v>
      </c>
      <c r="F1289" s="163" t="s">
        <v>1444</v>
      </c>
      <c r="H1289" s="164">
        <v>24.559000000000001</v>
      </c>
      <c r="I1289" s="165"/>
      <c r="L1289" s="160"/>
      <c r="M1289" s="166"/>
      <c r="N1289" s="167"/>
      <c r="O1289" s="167"/>
      <c r="P1289" s="167"/>
      <c r="Q1289" s="167"/>
      <c r="R1289" s="167"/>
      <c r="S1289" s="167"/>
      <c r="T1289" s="168"/>
      <c r="AT1289" s="162" t="s">
        <v>178</v>
      </c>
      <c r="AU1289" s="162" t="s">
        <v>176</v>
      </c>
      <c r="AV1289" s="13" t="s">
        <v>176</v>
      </c>
      <c r="AW1289" s="13" t="s">
        <v>33</v>
      </c>
      <c r="AX1289" s="13" t="s">
        <v>78</v>
      </c>
      <c r="AY1289" s="162" t="s">
        <v>169</v>
      </c>
    </row>
    <row r="1290" spans="1:65" s="13" customFormat="1">
      <c r="B1290" s="160"/>
      <c r="D1290" s="161" t="s">
        <v>178</v>
      </c>
      <c r="E1290" s="162" t="s">
        <v>1</v>
      </c>
      <c r="F1290" s="163" t="s">
        <v>1445</v>
      </c>
      <c r="H1290" s="164">
        <v>7.9630000000000001</v>
      </c>
      <c r="I1290" s="165"/>
      <c r="L1290" s="160"/>
      <c r="M1290" s="166"/>
      <c r="N1290" s="167"/>
      <c r="O1290" s="167"/>
      <c r="P1290" s="167"/>
      <c r="Q1290" s="167"/>
      <c r="R1290" s="167"/>
      <c r="S1290" s="167"/>
      <c r="T1290" s="168"/>
      <c r="AT1290" s="162" t="s">
        <v>178</v>
      </c>
      <c r="AU1290" s="162" t="s">
        <v>176</v>
      </c>
      <c r="AV1290" s="13" t="s">
        <v>176</v>
      </c>
      <c r="AW1290" s="13" t="s">
        <v>33</v>
      </c>
      <c r="AX1290" s="13" t="s">
        <v>78</v>
      </c>
      <c r="AY1290" s="162" t="s">
        <v>169</v>
      </c>
    </row>
    <row r="1291" spans="1:65" s="16" customFormat="1">
      <c r="B1291" s="184"/>
      <c r="D1291" s="161" t="s">
        <v>178</v>
      </c>
      <c r="E1291" s="185" t="s">
        <v>1</v>
      </c>
      <c r="F1291" s="186" t="s">
        <v>201</v>
      </c>
      <c r="H1291" s="187">
        <v>32.521999999999998</v>
      </c>
      <c r="I1291" s="188"/>
      <c r="L1291" s="184"/>
      <c r="M1291" s="189"/>
      <c r="N1291" s="190"/>
      <c r="O1291" s="190"/>
      <c r="P1291" s="190"/>
      <c r="Q1291" s="190"/>
      <c r="R1291" s="190"/>
      <c r="S1291" s="190"/>
      <c r="T1291" s="191"/>
      <c r="AT1291" s="185" t="s">
        <v>178</v>
      </c>
      <c r="AU1291" s="185" t="s">
        <v>176</v>
      </c>
      <c r="AV1291" s="16" t="s">
        <v>187</v>
      </c>
      <c r="AW1291" s="16" t="s">
        <v>33</v>
      </c>
      <c r="AX1291" s="16" t="s">
        <v>78</v>
      </c>
      <c r="AY1291" s="185" t="s">
        <v>169</v>
      </c>
    </row>
    <row r="1292" spans="1:65" s="15" customFormat="1">
      <c r="B1292" s="176"/>
      <c r="D1292" s="161" t="s">
        <v>178</v>
      </c>
      <c r="E1292" s="177" t="s">
        <v>1</v>
      </c>
      <c r="F1292" s="178" t="s">
        <v>186</v>
      </c>
      <c r="H1292" s="179">
        <v>195.499</v>
      </c>
      <c r="I1292" s="180"/>
      <c r="L1292" s="176"/>
      <c r="M1292" s="181"/>
      <c r="N1292" s="182"/>
      <c r="O1292" s="182"/>
      <c r="P1292" s="182"/>
      <c r="Q1292" s="182"/>
      <c r="R1292" s="182"/>
      <c r="S1292" s="182"/>
      <c r="T1292" s="183"/>
      <c r="AT1292" s="177" t="s">
        <v>178</v>
      </c>
      <c r="AU1292" s="177" t="s">
        <v>176</v>
      </c>
      <c r="AV1292" s="15" t="s">
        <v>175</v>
      </c>
      <c r="AW1292" s="15" t="s">
        <v>33</v>
      </c>
      <c r="AX1292" s="15" t="s">
        <v>86</v>
      </c>
      <c r="AY1292" s="177" t="s">
        <v>169</v>
      </c>
    </row>
    <row r="1293" spans="1:65" s="2" customFormat="1" ht="14.4" customHeight="1">
      <c r="A1293" s="33"/>
      <c r="B1293" s="145"/>
      <c r="C1293" s="146" t="s">
        <v>1446</v>
      </c>
      <c r="D1293" s="146" t="s">
        <v>171</v>
      </c>
      <c r="E1293" s="147" t="s">
        <v>1447</v>
      </c>
      <c r="F1293" s="148" t="s">
        <v>1448</v>
      </c>
      <c r="G1293" s="149" t="s">
        <v>353</v>
      </c>
      <c r="H1293" s="150">
        <v>76.093000000000004</v>
      </c>
      <c r="I1293" s="151"/>
      <c r="J1293" s="150">
        <f>ROUND(I1293*H1293,3)</f>
        <v>0</v>
      </c>
      <c r="K1293" s="152"/>
      <c r="L1293" s="34"/>
      <c r="M1293" s="153" t="s">
        <v>1</v>
      </c>
      <c r="N1293" s="154" t="s">
        <v>44</v>
      </c>
      <c r="O1293" s="59"/>
      <c r="P1293" s="155">
        <f>O1293*H1293</f>
        <v>0</v>
      </c>
      <c r="Q1293" s="155">
        <v>2.2000000000000001E-3</v>
      </c>
      <c r="R1293" s="155">
        <f>Q1293*H1293</f>
        <v>0.16740460000000001</v>
      </c>
      <c r="S1293" s="155">
        <v>0</v>
      </c>
      <c r="T1293" s="156">
        <f>S1293*H1293</f>
        <v>0</v>
      </c>
      <c r="U1293" s="33"/>
      <c r="V1293" s="33"/>
      <c r="W1293" s="33"/>
      <c r="X1293" s="33"/>
      <c r="Y1293" s="33"/>
      <c r="Z1293" s="33"/>
      <c r="AA1293" s="33"/>
      <c r="AB1293" s="33"/>
      <c r="AC1293" s="33"/>
      <c r="AD1293" s="33"/>
      <c r="AE1293" s="33"/>
      <c r="AR1293" s="157" t="s">
        <v>325</v>
      </c>
      <c r="AT1293" s="157" t="s">
        <v>171</v>
      </c>
      <c r="AU1293" s="157" t="s">
        <v>176</v>
      </c>
      <c r="AY1293" s="18" t="s">
        <v>169</v>
      </c>
      <c r="BE1293" s="158">
        <f>IF(N1293="základná",J1293,0)</f>
        <v>0</v>
      </c>
      <c r="BF1293" s="158">
        <f>IF(N1293="znížená",J1293,0)</f>
        <v>0</v>
      </c>
      <c r="BG1293" s="158">
        <f>IF(N1293="zákl. prenesená",J1293,0)</f>
        <v>0</v>
      </c>
      <c r="BH1293" s="158">
        <f>IF(N1293="zníž. prenesená",J1293,0)</f>
        <v>0</v>
      </c>
      <c r="BI1293" s="158">
        <f>IF(N1293="nulová",J1293,0)</f>
        <v>0</v>
      </c>
      <c r="BJ1293" s="18" t="s">
        <v>176</v>
      </c>
      <c r="BK1293" s="159">
        <f>ROUND(I1293*H1293,3)</f>
        <v>0</v>
      </c>
      <c r="BL1293" s="18" t="s">
        <v>325</v>
      </c>
      <c r="BM1293" s="157" t="s">
        <v>1449</v>
      </c>
    </row>
    <row r="1294" spans="1:65" s="13" customFormat="1">
      <c r="B1294" s="160"/>
      <c r="D1294" s="161" t="s">
        <v>178</v>
      </c>
      <c r="E1294" s="162" t="s">
        <v>1</v>
      </c>
      <c r="F1294" s="163" t="s">
        <v>1450</v>
      </c>
      <c r="H1294" s="164">
        <v>76.093000000000004</v>
      </c>
      <c r="I1294" s="165"/>
      <c r="L1294" s="160"/>
      <c r="M1294" s="166"/>
      <c r="N1294" s="167"/>
      <c r="O1294" s="167"/>
      <c r="P1294" s="167"/>
      <c r="Q1294" s="167"/>
      <c r="R1294" s="167"/>
      <c r="S1294" s="167"/>
      <c r="T1294" s="168"/>
      <c r="AT1294" s="162" t="s">
        <v>178</v>
      </c>
      <c r="AU1294" s="162" t="s">
        <v>176</v>
      </c>
      <c r="AV1294" s="13" t="s">
        <v>176</v>
      </c>
      <c r="AW1294" s="13" t="s">
        <v>33</v>
      </c>
      <c r="AX1294" s="13" t="s">
        <v>86</v>
      </c>
      <c r="AY1294" s="162" t="s">
        <v>169</v>
      </c>
    </row>
    <row r="1295" spans="1:65" s="2" customFormat="1" ht="37.75" customHeight="1">
      <c r="A1295" s="33"/>
      <c r="B1295" s="145"/>
      <c r="C1295" s="146" t="s">
        <v>1451</v>
      </c>
      <c r="D1295" s="146" t="s">
        <v>171</v>
      </c>
      <c r="E1295" s="147" t="s">
        <v>1452</v>
      </c>
      <c r="F1295" s="148" t="s">
        <v>1453</v>
      </c>
      <c r="G1295" s="149" t="s">
        <v>328</v>
      </c>
      <c r="H1295" s="150">
        <v>329.72800000000001</v>
      </c>
      <c r="I1295" s="151"/>
      <c r="J1295" s="150">
        <f>ROUND(I1295*H1295,3)</f>
        <v>0</v>
      </c>
      <c r="K1295" s="152"/>
      <c r="L1295" s="34"/>
      <c r="M1295" s="153" t="s">
        <v>1</v>
      </c>
      <c r="N1295" s="154" t="s">
        <v>44</v>
      </c>
      <c r="O1295" s="59"/>
      <c r="P1295" s="155">
        <f>O1295*H1295</f>
        <v>0</v>
      </c>
      <c r="Q1295" s="155">
        <v>3.0000000000000001E-5</v>
      </c>
      <c r="R1295" s="155">
        <f>Q1295*H1295</f>
        <v>9.8918400000000007E-3</v>
      </c>
      <c r="S1295" s="155">
        <v>0</v>
      </c>
      <c r="T1295" s="156">
        <f>S1295*H1295</f>
        <v>0</v>
      </c>
      <c r="U1295" s="33"/>
      <c r="V1295" s="33"/>
      <c r="W1295" s="33"/>
      <c r="X1295" s="33"/>
      <c r="Y1295" s="33"/>
      <c r="Z1295" s="33"/>
      <c r="AA1295" s="33"/>
      <c r="AB1295" s="33"/>
      <c r="AC1295" s="33"/>
      <c r="AD1295" s="33"/>
      <c r="AE1295" s="33"/>
      <c r="AR1295" s="157" t="s">
        <v>325</v>
      </c>
      <c r="AT1295" s="157" t="s">
        <v>171</v>
      </c>
      <c r="AU1295" s="157" t="s">
        <v>176</v>
      </c>
      <c r="AY1295" s="18" t="s">
        <v>169</v>
      </c>
      <c r="BE1295" s="158">
        <f>IF(N1295="základná",J1295,0)</f>
        <v>0</v>
      </c>
      <c r="BF1295" s="158">
        <f>IF(N1295="znížená",J1295,0)</f>
        <v>0</v>
      </c>
      <c r="BG1295" s="158">
        <f>IF(N1295="zákl. prenesená",J1295,0)</f>
        <v>0</v>
      </c>
      <c r="BH1295" s="158">
        <f>IF(N1295="zníž. prenesená",J1295,0)</f>
        <v>0</v>
      </c>
      <c r="BI1295" s="158">
        <f>IF(N1295="nulová",J1295,0)</f>
        <v>0</v>
      </c>
      <c r="BJ1295" s="18" t="s">
        <v>176</v>
      </c>
      <c r="BK1295" s="159">
        <f>ROUND(I1295*H1295,3)</f>
        <v>0</v>
      </c>
      <c r="BL1295" s="18" t="s">
        <v>325</v>
      </c>
      <c r="BM1295" s="157" t="s">
        <v>1454</v>
      </c>
    </row>
    <row r="1296" spans="1:65" s="14" customFormat="1">
      <c r="B1296" s="169"/>
      <c r="D1296" s="161" t="s">
        <v>178</v>
      </c>
      <c r="E1296" s="170" t="s">
        <v>1</v>
      </c>
      <c r="F1296" s="171" t="s">
        <v>1455</v>
      </c>
      <c r="H1296" s="170" t="s">
        <v>1</v>
      </c>
      <c r="I1296" s="172"/>
      <c r="L1296" s="169"/>
      <c r="M1296" s="173"/>
      <c r="N1296" s="174"/>
      <c r="O1296" s="174"/>
      <c r="P1296" s="174"/>
      <c r="Q1296" s="174"/>
      <c r="R1296" s="174"/>
      <c r="S1296" s="174"/>
      <c r="T1296" s="175"/>
      <c r="AT1296" s="170" t="s">
        <v>178</v>
      </c>
      <c r="AU1296" s="170" t="s">
        <v>176</v>
      </c>
      <c r="AV1296" s="14" t="s">
        <v>86</v>
      </c>
      <c r="AW1296" s="14" t="s">
        <v>33</v>
      </c>
      <c r="AX1296" s="14" t="s">
        <v>78</v>
      </c>
      <c r="AY1296" s="170" t="s">
        <v>169</v>
      </c>
    </row>
    <row r="1297" spans="1:65" s="13" customFormat="1">
      <c r="B1297" s="160"/>
      <c r="D1297" s="161" t="s">
        <v>178</v>
      </c>
      <c r="E1297" s="162" t="s">
        <v>1</v>
      </c>
      <c r="F1297" s="163" t="s">
        <v>1456</v>
      </c>
      <c r="H1297" s="164">
        <v>168.33</v>
      </c>
      <c r="I1297" s="165"/>
      <c r="L1297" s="160"/>
      <c r="M1297" s="166"/>
      <c r="N1297" s="167"/>
      <c r="O1297" s="167"/>
      <c r="P1297" s="167"/>
      <c r="Q1297" s="167"/>
      <c r="R1297" s="167"/>
      <c r="S1297" s="167"/>
      <c r="T1297" s="168"/>
      <c r="AT1297" s="162" t="s">
        <v>178</v>
      </c>
      <c r="AU1297" s="162" t="s">
        <v>176</v>
      </c>
      <c r="AV1297" s="13" t="s">
        <v>176</v>
      </c>
      <c r="AW1297" s="13" t="s">
        <v>33</v>
      </c>
      <c r="AX1297" s="13" t="s">
        <v>78</v>
      </c>
      <c r="AY1297" s="162" t="s">
        <v>169</v>
      </c>
    </row>
    <row r="1298" spans="1:65" s="13" customFormat="1" ht="20">
      <c r="B1298" s="160"/>
      <c r="D1298" s="161" t="s">
        <v>178</v>
      </c>
      <c r="E1298" s="162" t="s">
        <v>1</v>
      </c>
      <c r="F1298" s="163" t="s">
        <v>1457</v>
      </c>
      <c r="H1298" s="164">
        <v>38.317999999999998</v>
      </c>
      <c r="I1298" s="165"/>
      <c r="L1298" s="160"/>
      <c r="M1298" s="166"/>
      <c r="N1298" s="167"/>
      <c r="O1298" s="167"/>
      <c r="P1298" s="167"/>
      <c r="Q1298" s="167"/>
      <c r="R1298" s="167"/>
      <c r="S1298" s="167"/>
      <c r="T1298" s="168"/>
      <c r="AT1298" s="162" t="s">
        <v>178</v>
      </c>
      <c r="AU1298" s="162" t="s">
        <v>176</v>
      </c>
      <c r="AV1298" s="13" t="s">
        <v>176</v>
      </c>
      <c r="AW1298" s="13" t="s">
        <v>33</v>
      </c>
      <c r="AX1298" s="13" t="s">
        <v>78</v>
      </c>
      <c r="AY1298" s="162" t="s">
        <v>169</v>
      </c>
    </row>
    <row r="1299" spans="1:65" s="13" customFormat="1">
      <c r="B1299" s="160"/>
      <c r="D1299" s="161" t="s">
        <v>178</v>
      </c>
      <c r="E1299" s="162" t="s">
        <v>1</v>
      </c>
      <c r="F1299" s="163" t="s">
        <v>1458</v>
      </c>
      <c r="H1299" s="164">
        <v>123.08</v>
      </c>
      <c r="I1299" s="165"/>
      <c r="L1299" s="160"/>
      <c r="M1299" s="166"/>
      <c r="N1299" s="167"/>
      <c r="O1299" s="167"/>
      <c r="P1299" s="167"/>
      <c r="Q1299" s="167"/>
      <c r="R1299" s="167"/>
      <c r="S1299" s="167"/>
      <c r="T1299" s="168"/>
      <c r="AT1299" s="162" t="s">
        <v>178</v>
      </c>
      <c r="AU1299" s="162" t="s">
        <v>176</v>
      </c>
      <c r="AV1299" s="13" t="s">
        <v>176</v>
      </c>
      <c r="AW1299" s="13" t="s">
        <v>33</v>
      </c>
      <c r="AX1299" s="13" t="s">
        <v>78</v>
      </c>
      <c r="AY1299" s="162" t="s">
        <v>169</v>
      </c>
    </row>
    <row r="1300" spans="1:65" s="15" customFormat="1">
      <c r="B1300" s="176"/>
      <c r="D1300" s="161" t="s">
        <v>178</v>
      </c>
      <c r="E1300" s="177" t="s">
        <v>1</v>
      </c>
      <c r="F1300" s="178" t="s">
        <v>186</v>
      </c>
      <c r="H1300" s="179">
        <v>329.72800000000001</v>
      </c>
      <c r="I1300" s="180"/>
      <c r="L1300" s="176"/>
      <c r="M1300" s="181"/>
      <c r="N1300" s="182"/>
      <c r="O1300" s="182"/>
      <c r="P1300" s="182"/>
      <c r="Q1300" s="182"/>
      <c r="R1300" s="182"/>
      <c r="S1300" s="182"/>
      <c r="T1300" s="183"/>
      <c r="AT1300" s="177" t="s">
        <v>178</v>
      </c>
      <c r="AU1300" s="177" t="s">
        <v>176</v>
      </c>
      <c r="AV1300" s="15" t="s">
        <v>175</v>
      </c>
      <c r="AW1300" s="15" t="s">
        <v>33</v>
      </c>
      <c r="AX1300" s="15" t="s">
        <v>86</v>
      </c>
      <c r="AY1300" s="177" t="s">
        <v>169</v>
      </c>
    </row>
    <row r="1301" spans="1:65" s="2" customFormat="1" ht="24.15" customHeight="1">
      <c r="A1301" s="33"/>
      <c r="B1301" s="145"/>
      <c r="C1301" s="146" t="s">
        <v>1459</v>
      </c>
      <c r="D1301" s="146" t="s">
        <v>171</v>
      </c>
      <c r="E1301" s="147" t="s">
        <v>1460</v>
      </c>
      <c r="F1301" s="148" t="s">
        <v>1461</v>
      </c>
      <c r="G1301" s="149" t="s">
        <v>328</v>
      </c>
      <c r="H1301" s="150">
        <v>183.82499999999999</v>
      </c>
      <c r="I1301" s="151"/>
      <c r="J1301" s="150">
        <f>ROUND(I1301*H1301,3)</f>
        <v>0</v>
      </c>
      <c r="K1301" s="152"/>
      <c r="L1301" s="34"/>
      <c r="M1301" s="153" t="s">
        <v>1</v>
      </c>
      <c r="N1301" s="154" t="s">
        <v>44</v>
      </c>
      <c r="O1301" s="59"/>
      <c r="P1301" s="155">
        <f>O1301*H1301</f>
        <v>0</v>
      </c>
      <c r="Q1301" s="155">
        <v>3.0000000000000001E-5</v>
      </c>
      <c r="R1301" s="155">
        <f>Q1301*H1301</f>
        <v>5.5147499999999997E-3</v>
      </c>
      <c r="S1301" s="155">
        <v>0</v>
      </c>
      <c r="T1301" s="156">
        <f>S1301*H1301</f>
        <v>0</v>
      </c>
      <c r="U1301" s="33"/>
      <c r="V1301" s="33"/>
      <c r="W1301" s="33"/>
      <c r="X1301" s="33"/>
      <c r="Y1301" s="33"/>
      <c r="Z1301" s="33"/>
      <c r="AA1301" s="33"/>
      <c r="AB1301" s="33"/>
      <c r="AC1301" s="33"/>
      <c r="AD1301" s="33"/>
      <c r="AE1301" s="33"/>
      <c r="AR1301" s="157" t="s">
        <v>325</v>
      </c>
      <c r="AT1301" s="157" t="s">
        <v>171</v>
      </c>
      <c r="AU1301" s="157" t="s">
        <v>176</v>
      </c>
      <c r="AY1301" s="18" t="s">
        <v>169</v>
      </c>
      <c r="BE1301" s="158">
        <f>IF(N1301="základná",J1301,0)</f>
        <v>0</v>
      </c>
      <c r="BF1301" s="158">
        <f>IF(N1301="znížená",J1301,0)</f>
        <v>0</v>
      </c>
      <c r="BG1301" s="158">
        <f>IF(N1301="zákl. prenesená",J1301,0)</f>
        <v>0</v>
      </c>
      <c r="BH1301" s="158">
        <f>IF(N1301="zníž. prenesená",J1301,0)</f>
        <v>0</v>
      </c>
      <c r="BI1301" s="158">
        <f>IF(N1301="nulová",J1301,0)</f>
        <v>0</v>
      </c>
      <c r="BJ1301" s="18" t="s">
        <v>176</v>
      </c>
      <c r="BK1301" s="159">
        <f>ROUND(I1301*H1301,3)</f>
        <v>0</v>
      </c>
      <c r="BL1301" s="18" t="s">
        <v>325</v>
      </c>
      <c r="BM1301" s="157" t="s">
        <v>1462</v>
      </c>
    </row>
    <row r="1302" spans="1:65" s="14" customFormat="1">
      <c r="B1302" s="169"/>
      <c r="D1302" s="161" t="s">
        <v>178</v>
      </c>
      <c r="E1302" s="170" t="s">
        <v>1</v>
      </c>
      <c r="F1302" s="171" t="s">
        <v>1463</v>
      </c>
      <c r="H1302" s="170" t="s">
        <v>1</v>
      </c>
      <c r="I1302" s="172"/>
      <c r="L1302" s="169"/>
      <c r="M1302" s="173"/>
      <c r="N1302" s="174"/>
      <c r="O1302" s="174"/>
      <c r="P1302" s="174"/>
      <c r="Q1302" s="174"/>
      <c r="R1302" s="174"/>
      <c r="S1302" s="174"/>
      <c r="T1302" s="175"/>
      <c r="AT1302" s="170" t="s">
        <v>178</v>
      </c>
      <c r="AU1302" s="170" t="s">
        <v>176</v>
      </c>
      <c r="AV1302" s="14" t="s">
        <v>86</v>
      </c>
      <c r="AW1302" s="14" t="s">
        <v>33</v>
      </c>
      <c r="AX1302" s="14" t="s">
        <v>78</v>
      </c>
      <c r="AY1302" s="170" t="s">
        <v>169</v>
      </c>
    </row>
    <row r="1303" spans="1:65" s="14" customFormat="1">
      <c r="B1303" s="169"/>
      <c r="D1303" s="161" t="s">
        <v>178</v>
      </c>
      <c r="E1303" s="170" t="s">
        <v>1</v>
      </c>
      <c r="F1303" s="171" t="s">
        <v>1069</v>
      </c>
      <c r="H1303" s="170" t="s">
        <v>1</v>
      </c>
      <c r="I1303" s="172"/>
      <c r="L1303" s="169"/>
      <c r="M1303" s="173"/>
      <c r="N1303" s="174"/>
      <c r="O1303" s="174"/>
      <c r="P1303" s="174"/>
      <c r="Q1303" s="174"/>
      <c r="R1303" s="174"/>
      <c r="S1303" s="174"/>
      <c r="T1303" s="175"/>
      <c r="AT1303" s="170" t="s">
        <v>178</v>
      </c>
      <c r="AU1303" s="170" t="s">
        <v>176</v>
      </c>
      <c r="AV1303" s="14" t="s">
        <v>86</v>
      </c>
      <c r="AW1303" s="14" t="s">
        <v>33</v>
      </c>
      <c r="AX1303" s="14" t="s">
        <v>78</v>
      </c>
      <c r="AY1303" s="170" t="s">
        <v>169</v>
      </c>
    </row>
    <row r="1304" spans="1:65" s="14" customFormat="1">
      <c r="B1304" s="169"/>
      <c r="D1304" s="161" t="s">
        <v>178</v>
      </c>
      <c r="E1304" s="170" t="s">
        <v>1</v>
      </c>
      <c r="F1304" s="171" t="s">
        <v>1464</v>
      </c>
      <c r="H1304" s="170" t="s">
        <v>1</v>
      </c>
      <c r="I1304" s="172"/>
      <c r="L1304" s="169"/>
      <c r="M1304" s="173"/>
      <c r="N1304" s="174"/>
      <c r="O1304" s="174"/>
      <c r="P1304" s="174"/>
      <c r="Q1304" s="174"/>
      <c r="R1304" s="174"/>
      <c r="S1304" s="174"/>
      <c r="T1304" s="175"/>
      <c r="AT1304" s="170" t="s">
        <v>178</v>
      </c>
      <c r="AU1304" s="170" t="s">
        <v>176</v>
      </c>
      <c r="AV1304" s="14" t="s">
        <v>86</v>
      </c>
      <c r="AW1304" s="14" t="s">
        <v>33</v>
      </c>
      <c r="AX1304" s="14" t="s">
        <v>78</v>
      </c>
      <c r="AY1304" s="170" t="s">
        <v>169</v>
      </c>
    </row>
    <row r="1305" spans="1:65" s="13" customFormat="1">
      <c r="B1305" s="160"/>
      <c r="D1305" s="161" t="s">
        <v>178</v>
      </c>
      <c r="E1305" s="162" t="s">
        <v>1</v>
      </c>
      <c r="F1305" s="163" t="s">
        <v>1465</v>
      </c>
      <c r="H1305" s="164">
        <v>9.9979999999999993</v>
      </c>
      <c r="I1305" s="165"/>
      <c r="L1305" s="160"/>
      <c r="M1305" s="166"/>
      <c r="N1305" s="167"/>
      <c r="O1305" s="167"/>
      <c r="P1305" s="167"/>
      <c r="Q1305" s="167"/>
      <c r="R1305" s="167"/>
      <c r="S1305" s="167"/>
      <c r="T1305" s="168"/>
      <c r="AT1305" s="162" t="s">
        <v>178</v>
      </c>
      <c r="AU1305" s="162" t="s">
        <v>176</v>
      </c>
      <c r="AV1305" s="13" t="s">
        <v>176</v>
      </c>
      <c r="AW1305" s="13" t="s">
        <v>33</v>
      </c>
      <c r="AX1305" s="13" t="s">
        <v>78</v>
      </c>
      <c r="AY1305" s="162" t="s">
        <v>169</v>
      </c>
    </row>
    <row r="1306" spans="1:65" s="16" customFormat="1">
      <c r="B1306" s="184"/>
      <c r="D1306" s="161" t="s">
        <v>178</v>
      </c>
      <c r="E1306" s="185" t="s">
        <v>1</v>
      </c>
      <c r="F1306" s="186" t="s">
        <v>201</v>
      </c>
      <c r="H1306" s="187">
        <v>9.9979999999999993</v>
      </c>
      <c r="I1306" s="188"/>
      <c r="L1306" s="184"/>
      <c r="M1306" s="189"/>
      <c r="N1306" s="190"/>
      <c r="O1306" s="190"/>
      <c r="P1306" s="190"/>
      <c r="Q1306" s="190"/>
      <c r="R1306" s="190"/>
      <c r="S1306" s="190"/>
      <c r="T1306" s="191"/>
      <c r="AT1306" s="185" t="s">
        <v>178</v>
      </c>
      <c r="AU1306" s="185" t="s">
        <v>176</v>
      </c>
      <c r="AV1306" s="16" t="s">
        <v>187</v>
      </c>
      <c r="AW1306" s="16" t="s">
        <v>33</v>
      </c>
      <c r="AX1306" s="16" t="s">
        <v>78</v>
      </c>
      <c r="AY1306" s="185" t="s">
        <v>169</v>
      </c>
    </row>
    <row r="1307" spans="1:65" s="14" customFormat="1">
      <c r="B1307" s="169"/>
      <c r="D1307" s="161" t="s">
        <v>178</v>
      </c>
      <c r="E1307" s="170" t="s">
        <v>1</v>
      </c>
      <c r="F1307" s="171" t="s">
        <v>263</v>
      </c>
      <c r="H1307" s="170" t="s">
        <v>1</v>
      </c>
      <c r="I1307" s="172"/>
      <c r="L1307" s="169"/>
      <c r="M1307" s="173"/>
      <c r="N1307" s="174"/>
      <c r="O1307" s="174"/>
      <c r="P1307" s="174"/>
      <c r="Q1307" s="174"/>
      <c r="R1307" s="174"/>
      <c r="S1307" s="174"/>
      <c r="T1307" s="175"/>
      <c r="AT1307" s="170" t="s">
        <v>178</v>
      </c>
      <c r="AU1307" s="170" t="s">
        <v>176</v>
      </c>
      <c r="AV1307" s="14" t="s">
        <v>86</v>
      </c>
      <c r="AW1307" s="14" t="s">
        <v>33</v>
      </c>
      <c r="AX1307" s="14" t="s">
        <v>78</v>
      </c>
      <c r="AY1307" s="170" t="s">
        <v>169</v>
      </c>
    </row>
    <row r="1308" spans="1:65" s="14" customFormat="1">
      <c r="B1308" s="169"/>
      <c r="D1308" s="161" t="s">
        <v>178</v>
      </c>
      <c r="E1308" s="170" t="s">
        <v>1</v>
      </c>
      <c r="F1308" s="171" t="s">
        <v>359</v>
      </c>
      <c r="H1308" s="170" t="s">
        <v>1</v>
      </c>
      <c r="I1308" s="172"/>
      <c r="L1308" s="169"/>
      <c r="M1308" s="173"/>
      <c r="N1308" s="174"/>
      <c r="O1308" s="174"/>
      <c r="P1308" s="174"/>
      <c r="Q1308" s="174"/>
      <c r="R1308" s="174"/>
      <c r="S1308" s="174"/>
      <c r="T1308" s="175"/>
      <c r="AT1308" s="170" t="s">
        <v>178</v>
      </c>
      <c r="AU1308" s="170" t="s">
        <v>176</v>
      </c>
      <c r="AV1308" s="14" t="s">
        <v>86</v>
      </c>
      <c r="AW1308" s="14" t="s">
        <v>33</v>
      </c>
      <c r="AX1308" s="14" t="s">
        <v>78</v>
      </c>
      <c r="AY1308" s="170" t="s">
        <v>169</v>
      </c>
    </row>
    <row r="1309" spans="1:65" s="14" customFormat="1">
      <c r="B1309" s="169"/>
      <c r="D1309" s="161" t="s">
        <v>178</v>
      </c>
      <c r="E1309" s="170" t="s">
        <v>1</v>
      </c>
      <c r="F1309" s="171" t="s">
        <v>1466</v>
      </c>
      <c r="H1309" s="170" t="s">
        <v>1</v>
      </c>
      <c r="I1309" s="172"/>
      <c r="L1309" s="169"/>
      <c r="M1309" s="173"/>
      <c r="N1309" s="174"/>
      <c r="O1309" s="174"/>
      <c r="P1309" s="174"/>
      <c r="Q1309" s="174"/>
      <c r="R1309" s="174"/>
      <c r="S1309" s="174"/>
      <c r="T1309" s="175"/>
      <c r="AT1309" s="170" t="s">
        <v>178</v>
      </c>
      <c r="AU1309" s="170" t="s">
        <v>176</v>
      </c>
      <c r="AV1309" s="14" t="s">
        <v>86</v>
      </c>
      <c r="AW1309" s="14" t="s">
        <v>33</v>
      </c>
      <c r="AX1309" s="14" t="s">
        <v>78</v>
      </c>
      <c r="AY1309" s="170" t="s">
        <v>169</v>
      </c>
    </row>
    <row r="1310" spans="1:65" s="13" customFormat="1">
      <c r="B1310" s="160"/>
      <c r="D1310" s="161" t="s">
        <v>178</v>
      </c>
      <c r="E1310" s="162" t="s">
        <v>1</v>
      </c>
      <c r="F1310" s="163" t="s">
        <v>1467</v>
      </c>
      <c r="H1310" s="164">
        <v>7.9820000000000002</v>
      </c>
      <c r="I1310" s="165"/>
      <c r="L1310" s="160"/>
      <c r="M1310" s="166"/>
      <c r="N1310" s="167"/>
      <c r="O1310" s="167"/>
      <c r="P1310" s="167"/>
      <c r="Q1310" s="167"/>
      <c r="R1310" s="167"/>
      <c r="S1310" s="167"/>
      <c r="T1310" s="168"/>
      <c r="AT1310" s="162" t="s">
        <v>178</v>
      </c>
      <c r="AU1310" s="162" t="s">
        <v>176</v>
      </c>
      <c r="AV1310" s="13" t="s">
        <v>176</v>
      </c>
      <c r="AW1310" s="13" t="s">
        <v>33</v>
      </c>
      <c r="AX1310" s="13" t="s">
        <v>78</v>
      </c>
      <c r="AY1310" s="162" t="s">
        <v>169</v>
      </c>
    </row>
    <row r="1311" spans="1:65" s="13" customFormat="1">
      <c r="B1311" s="160"/>
      <c r="D1311" s="161" t="s">
        <v>178</v>
      </c>
      <c r="E1311" s="162" t="s">
        <v>1</v>
      </c>
      <c r="F1311" s="163" t="s">
        <v>1468</v>
      </c>
      <c r="H1311" s="164">
        <v>10.319000000000001</v>
      </c>
      <c r="I1311" s="165"/>
      <c r="L1311" s="160"/>
      <c r="M1311" s="166"/>
      <c r="N1311" s="167"/>
      <c r="O1311" s="167"/>
      <c r="P1311" s="167"/>
      <c r="Q1311" s="167"/>
      <c r="R1311" s="167"/>
      <c r="S1311" s="167"/>
      <c r="T1311" s="168"/>
      <c r="AT1311" s="162" t="s">
        <v>178</v>
      </c>
      <c r="AU1311" s="162" t="s">
        <v>176</v>
      </c>
      <c r="AV1311" s="13" t="s">
        <v>176</v>
      </c>
      <c r="AW1311" s="13" t="s">
        <v>33</v>
      </c>
      <c r="AX1311" s="13" t="s">
        <v>78</v>
      </c>
      <c r="AY1311" s="162" t="s">
        <v>169</v>
      </c>
    </row>
    <row r="1312" spans="1:65" s="14" customFormat="1">
      <c r="B1312" s="169"/>
      <c r="D1312" s="161" t="s">
        <v>178</v>
      </c>
      <c r="E1312" s="170" t="s">
        <v>1</v>
      </c>
      <c r="F1312" s="171" t="s">
        <v>1469</v>
      </c>
      <c r="H1312" s="170" t="s">
        <v>1</v>
      </c>
      <c r="I1312" s="172"/>
      <c r="L1312" s="169"/>
      <c r="M1312" s="173"/>
      <c r="N1312" s="174"/>
      <c r="O1312" s="174"/>
      <c r="P1312" s="174"/>
      <c r="Q1312" s="174"/>
      <c r="R1312" s="174"/>
      <c r="S1312" s="174"/>
      <c r="T1312" s="175"/>
      <c r="AT1312" s="170" t="s">
        <v>178</v>
      </c>
      <c r="AU1312" s="170" t="s">
        <v>176</v>
      </c>
      <c r="AV1312" s="14" t="s">
        <v>86</v>
      </c>
      <c r="AW1312" s="14" t="s">
        <v>33</v>
      </c>
      <c r="AX1312" s="14" t="s">
        <v>78</v>
      </c>
      <c r="AY1312" s="170" t="s">
        <v>169</v>
      </c>
    </row>
    <row r="1313" spans="1:65" s="14" customFormat="1">
      <c r="B1313" s="169"/>
      <c r="D1313" s="161" t="s">
        <v>178</v>
      </c>
      <c r="E1313" s="170" t="s">
        <v>1</v>
      </c>
      <c r="F1313" s="171" t="s">
        <v>1470</v>
      </c>
      <c r="H1313" s="170" t="s">
        <v>1</v>
      </c>
      <c r="I1313" s="172"/>
      <c r="L1313" s="169"/>
      <c r="M1313" s="173"/>
      <c r="N1313" s="174"/>
      <c r="O1313" s="174"/>
      <c r="P1313" s="174"/>
      <c r="Q1313" s="174"/>
      <c r="R1313" s="174"/>
      <c r="S1313" s="174"/>
      <c r="T1313" s="175"/>
      <c r="AT1313" s="170" t="s">
        <v>178</v>
      </c>
      <c r="AU1313" s="170" t="s">
        <v>176</v>
      </c>
      <c r="AV1313" s="14" t="s">
        <v>86</v>
      </c>
      <c r="AW1313" s="14" t="s">
        <v>33</v>
      </c>
      <c r="AX1313" s="14" t="s">
        <v>78</v>
      </c>
      <c r="AY1313" s="170" t="s">
        <v>169</v>
      </c>
    </row>
    <row r="1314" spans="1:65" s="13" customFormat="1">
      <c r="B1314" s="160"/>
      <c r="D1314" s="161" t="s">
        <v>178</v>
      </c>
      <c r="E1314" s="162" t="s">
        <v>1</v>
      </c>
      <c r="F1314" s="163" t="s">
        <v>1471</v>
      </c>
      <c r="H1314" s="164">
        <v>35.936</v>
      </c>
      <c r="I1314" s="165"/>
      <c r="L1314" s="160"/>
      <c r="M1314" s="166"/>
      <c r="N1314" s="167"/>
      <c r="O1314" s="167"/>
      <c r="P1314" s="167"/>
      <c r="Q1314" s="167"/>
      <c r="R1314" s="167"/>
      <c r="S1314" s="167"/>
      <c r="T1314" s="168"/>
      <c r="AT1314" s="162" t="s">
        <v>178</v>
      </c>
      <c r="AU1314" s="162" t="s">
        <v>176</v>
      </c>
      <c r="AV1314" s="13" t="s">
        <v>176</v>
      </c>
      <c r="AW1314" s="13" t="s">
        <v>33</v>
      </c>
      <c r="AX1314" s="13" t="s">
        <v>78</v>
      </c>
      <c r="AY1314" s="162" t="s">
        <v>169</v>
      </c>
    </row>
    <row r="1315" spans="1:65" s="16" customFormat="1">
      <c r="B1315" s="184"/>
      <c r="D1315" s="161" t="s">
        <v>178</v>
      </c>
      <c r="E1315" s="185" t="s">
        <v>1</v>
      </c>
      <c r="F1315" s="186" t="s">
        <v>201</v>
      </c>
      <c r="H1315" s="187">
        <v>54.237000000000002</v>
      </c>
      <c r="I1315" s="188"/>
      <c r="L1315" s="184"/>
      <c r="M1315" s="189"/>
      <c r="N1315" s="190"/>
      <c r="O1315" s="190"/>
      <c r="P1315" s="190"/>
      <c r="Q1315" s="190"/>
      <c r="R1315" s="190"/>
      <c r="S1315" s="190"/>
      <c r="T1315" s="191"/>
      <c r="AT1315" s="185" t="s">
        <v>178</v>
      </c>
      <c r="AU1315" s="185" t="s">
        <v>176</v>
      </c>
      <c r="AV1315" s="16" t="s">
        <v>187</v>
      </c>
      <c r="AW1315" s="16" t="s">
        <v>33</v>
      </c>
      <c r="AX1315" s="16" t="s">
        <v>78</v>
      </c>
      <c r="AY1315" s="185" t="s">
        <v>169</v>
      </c>
    </row>
    <row r="1316" spans="1:65" s="14" customFormat="1">
      <c r="B1316" s="169"/>
      <c r="D1316" s="161" t="s">
        <v>178</v>
      </c>
      <c r="E1316" s="170" t="s">
        <v>1</v>
      </c>
      <c r="F1316" s="171" t="s">
        <v>1472</v>
      </c>
      <c r="H1316" s="170" t="s">
        <v>1</v>
      </c>
      <c r="I1316" s="172"/>
      <c r="L1316" s="169"/>
      <c r="M1316" s="173"/>
      <c r="N1316" s="174"/>
      <c r="O1316" s="174"/>
      <c r="P1316" s="174"/>
      <c r="Q1316" s="174"/>
      <c r="R1316" s="174"/>
      <c r="S1316" s="174"/>
      <c r="T1316" s="175"/>
      <c r="AT1316" s="170" t="s">
        <v>178</v>
      </c>
      <c r="AU1316" s="170" t="s">
        <v>176</v>
      </c>
      <c r="AV1316" s="14" t="s">
        <v>86</v>
      </c>
      <c r="AW1316" s="14" t="s">
        <v>33</v>
      </c>
      <c r="AX1316" s="14" t="s">
        <v>78</v>
      </c>
      <c r="AY1316" s="170" t="s">
        <v>169</v>
      </c>
    </row>
    <row r="1317" spans="1:65" s="13" customFormat="1">
      <c r="B1317" s="160"/>
      <c r="D1317" s="161" t="s">
        <v>178</v>
      </c>
      <c r="E1317" s="162" t="s">
        <v>1</v>
      </c>
      <c r="F1317" s="163" t="s">
        <v>1473</v>
      </c>
      <c r="H1317" s="164">
        <v>16.986000000000001</v>
      </c>
      <c r="I1317" s="165"/>
      <c r="L1317" s="160"/>
      <c r="M1317" s="166"/>
      <c r="N1317" s="167"/>
      <c r="O1317" s="167"/>
      <c r="P1317" s="167"/>
      <c r="Q1317" s="167"/>
      <c r="R1317" s="167"/>
      <c r="S1317" s="167"/>
      <c r="T1317" s="168"/>
      <c r="AT1317" s="162" t="s">
        <v>178</v>
      </c>
      <c r="AU1317" s="162" t="s">
        <v>176</v>
      </c>
      <c r="AV1317" s="13" t="s">
        <v>176</v>
      </c>
      <c r="AW1317" s="13" t="s">
        <v>33</v>
      </c>
      <c r="AX1317" s="13" t="s">
        <v>78</v>
      </c>
      <c r="AY1317" s="162" t="s">
        <v>169</v>
      </c>
    </row>
    <row r="1318" spans="1:65" s="13" customFormat="1">
      <c r="B1318" s="160"/>
      <c r="D1318" s="161" t="s">
        <v>178</v>
      </c>
      <c r="E1318" s="162" t="s">
        <v>1</v>
      </c>
      <c r="F1318" s="163" t="s">
        <v>1474</v>
      </c>
      <c r="H1318" s="164">
        <v>24.84</v>
      </c>
      <c r="I1318" s="165"/>
      <c r="L1318" s="160"/>
      <c r="M1318" s="166"/>
      <c r="N1318" s="167"/>
      <c r="O1318" s="167"/>
      <c r="P1318" s="167"/>
      <c r="Q1318" s="167"/>
      <c r="R1318" s="167"/>
      <c r="S1318" s="167"/>
      <c r="T1318" s="168"/>
      <c r="AT1318" s="162" t="s">
        <v>178</v>
      </c>
      <c r="AU1318" s="162" t="s">
        <v>176</v>
      </c>
      <c r="AV1318" s="13" t="s">
        <v>176</v>
      </c>
      <c r="AW1318" s="13" t="s">
        <v>33</v>
      </c>
      <c r="AX1318" s="13" t="s">
        <v>78</v>
      </c>
      <c r="AY1318" s="162" t="s">
        <v>169</v>
      </c>
    </row>
    <row r="1319" spans="1:65" s="13" customFormat="1">
      <c r="B1319" s="160"/>
      <c r="D1319" s="161" t="s">
        <v>178</v>
      </c>
      <c r="E1319" s="162" t="s">
        <v>1</v>
      </c>
      <c r="F1319" s="163" t="s">
        <v>1475</v>
      </c>
      <c r="H1319" s="164">
        <v>17.16</v>
      </c>
      <c r="I1319" s="165"/>
      <c r="L1319" s="160"/>
      <c r="M1319" s="166"/>
      <c r="N1319" s="167"/>
      <c r="O1319" s="167"/>
      <c r="P1319" s="167"/>
      <c r="Q1319" s="167"/>
      <c r="R1319" s="167"/>
      <c r="S1319" s="167"/>
      <c r="T1319" s="168"/>
      <c r="AT1319" s="162" t="s">
        <v>178</v>
      </c>
      <c r="AU1319" s="162" t="s">
        <v>176</v>
      </c>
      <c r="AV1319" s="13" t="s">
        <v>176</v>
      </c>
      <c r="AW1319" s="13" t="s">
        <v>33</v>
      </c>
      <c r="AX1319" s="13" t="s">
        <v>78</v>
      </c>
      <c r="AY1319" s="162" t="s">
        <v>169</v>
      </c>
    </row>
    <row r="1320" spans="1:65" s="16" customFormat="1">
      <c r="B1320" s="184"/>
      <c r="D1320" s="161" t="s">
        <v>178</v>
      </c>
      <c r="E1320" s="185" t="s">
        <v>1</v>
      </c>
      <c r="F1320" s="186" t="s">
        <v>201</v>
      </c>
      <c r="H1320" s="187">
        <v>58.986000000000004</v>
      </c>
      <c r="I1320" s="188"/>
      <c r="L1320" s="184"/>
      <c r="M1320" s="189"/>
      <c r="N1320" s="190"/>
      <c r="O1320" s="190"/>
      <c r="P1320" s="190"/>
      <c r="Q1320" s="190"/>
      <c r="R1320" s="190"/>
      <c r="S1320" s="190"/>
      <c r="T1320" s="191"/>
      <c r="AT1320" s="185" t="s">
        <v>178</v>
      </c>
      <c r="AU1320" s="185" t="s">
        <v>176</v>
      </c>
      <c r="AV1320" s="16" t="s">
        <v>187</v>
      </c>
      <c r="AW1320" s="16" t="s">
        <v>33</v>
      </c>
      <c r="AX1320" s="16" t="s">
        <v>78</v>
      </c>
      <c r="AY1320" s="185" t="s">
        <v>169</v>
      </c>
    </row>
    <row r="1321" spans="1:65" s="14" customFormat="1">
      <c r="B1321" s="169"/>
      <c r="D1321" s="161" t="s">
        <v>178</v>
      </c>
      <c r="E1321" s="170" t="s">
        <v>1</v>
      </c>
      <c r="F1321" s="171" t="s">
        <v>1077</v>
      </c>
      <c r="H1321" s="170" t="s">
        <v>1</v>
      </c>
      <c r="I1321" s="172"/>
      <c r="L1321" s="169"/>
      <c r="M1321" s="173"/>
      <c r="N1321" s="174"/>
      <c r="O1321" s="174"/>
      <c r="P1321" s="174"/>
      <c r="Q1321" s="174"/>
      <c r="R1321" s="174"/>
      <c r="S1321" s="174"/>
      <c r="T1321" s="175"/>
      <c r="AT1321" s="170" t="s">
        <v>178</v>
      </c>
      <c r="AU1321" s="170" t="s">
        <v>176</v>
      </c>
      <c r="AV1321" s="14" t="s">
        <v>86</v>
      </c>
      <c r="AW1321" s="14" t="s">
        <v>33</v>
      </c>
      <c r="AX1321" s="14" t="s">
        <v>78</v>
      </c>
      <c r="AY1321" s="170" t="s">
        <v>169</v>
      </c>
    </row>
    <row r="1322" spans="1:65" s="14" customFormat="1">
      <c r="B1322" s="169"/>
      <c r="D1322" s="161" t="s">
        <v>178</v>
      </c>
      <c r="E1322" s="170" t="s">
        <v>1</v>
      </c>
      <c r="F1322" s="171" t="s">
        <v>1476</v>
      </c>
      <c r="H1322" s="170" t="s">
        <v>1</v>
      </c>
      <c r="I1322" s="172"/>
      <c r="L1322" s="169"/>
      <c r="M1322" s="173"/>
      <c r="N1322" s="174"/>
      <c r="O1322" s="174"/>
      <c r="P1322" s="174"/>
      <c r="Q1322" s="174"/>
      <c r="R1322" s="174"/>
      <c r="S1322" s="174"/>
      <c r="T1322" s="175"/>
      <c r="AT1322" s="170" t="s">
        <v>178</v>
      </c>
      <c r="AU1322" s="170" t="s">
        <v>176</v>
      </c>
      <c r="AV1322" s="14" t="s">
        <v>86</v>
      </c>
      <c r="AW1322" s="14" t="s">
        <v>33</v>
      </c>
      <c r="AX1322" s="14" t="s">
        <v>78</v>
      </c>
      <c r="AY1322" s="170" t="s">
        <v>169</v>
      </c>
    </row>
    <row r="1323" spans="1:65" s="13" customFormat="1" ht="20">
      <c r="B1323" s="160"/>
      <c r="D1323" s="161" t="s">
        <v>178</v>
      </c>
      <c r="E1323" s="162" t="s">
        <v>1</v>
      </c>
      <c r="F1323" s="163" t="s">
        <v>1477</v>
      </c>
      <c r="H1323" s="164">
        <v>42.838999999999999</v>
      </c>
      <c r="I1323" s="165"/>
      <c r="L1323" s="160"/>
      <c r="M1323" s="166"/>
      <c r="N1323" s="167"/>
      <c r="O1323" s="167"/>
      <c r="P1323" s="167"/>
      <c r="Q1323" s="167"/>
      <c r="R1323" s="167"/>
      <c r="S1323" s="167"/>
      <c r="T1323" s="168"/>
      <c r="AT1323" s="162" t="s">
        <v>178</v>
      </c>
      <c r="AU1323" s="162" t="s">
        <v>176</v>
      </c>
      <c r="AV1323" s="13" t="s">
        <v>176</v>
      </c>
      <c r="AW1323" s="13" t="s">
        <v>33</v>
      </c>
      <c r="AX1323" s="13" t="s">
        <v>78</v>
      </c>
      <c r="AY1323" s="162" t="s">
        <v>169</v>
      </c>
    </row>
    <row r="1324" spans="1:65" s="13" customFormat="1">
      <c r="B1324" s="160"/>
      <c r="D1324" s="161" t="s">
        <v>178</v>
      </c>
      <c r="E1324" s="162" t="s">
        <v>1</v>
      </c>
      <c r="F1324" s="163" t="s">
        <v>1478</v>
      </c>
      <c r="H1324" s="164">
        <v>17.765000000000001</v>
      </c>
      <c r="I1324" s="165"/>
      <c r="L1324" s="160"/>
      <c r="M1324" s="166"/>
      <c r="N1324" s="167"/>
      <c r="O1324" s="167"/>
      <c r="P1324" s="167"/>
      <c r="Q1324" s="167"/>
      <c r="R1324" s="167"/>
      <c r="S1324" s="167"/>
      <c r="T1324" s="168"/>
      <c r="AT1324" s="162" t="s">
        <v>178</v>
      </c>
      <c r="AU1324" s="162" t="s">
        <v>176</v>
      </c>
      <c r="AV1324" s="13" t="s">
        <v>176</v>
      </c>
      <c r="AW1324" s="13" t="s">
        <v>33</v>
      </c>
      <c r="AX1324" s="13" t="s">
        <v>78</v>
      </c>
      <c r="AY1324" s="162" t="s">
        <v>169</v>
      </c>
    </row>
    <row r="1325" spans="1:65" s="16" customFormat="1">
      <c r="B1325" s="184"/>
      <c r="D1325" s="161" t="s">
        <v>178</v>
      </c>
      <c r="E1325" s="185" t="s">
        <v>1</v>
      </c>
      <c r="F1325" s="186" t="s">
        <v>201</v>
      </c>
      <c r="H1325" s="187">
        <v>60.603999999999999</v>
      </c>
      <c r="I1325" s="188"/>
      <c r="L1325" s="184"/>
      <c r="M1325" s="189"/>
      <c r="N1325" s="190"/>
      <c r="O1325" s="190"/>
      <c r="P1325" s="190"/>
      <c r="Q1325" s="190"/>
      <c r="R1325" s="190"/>
      <c r="S1325" s="190"/>
      <c r="T1325" s="191"/>
      <c r="AT1325" s="185" t="s">
        <v>178</v>
      </c>
      <c r="AU1325" s="185" t="s">
        <v>176</v>
      </c>
      <c r="AV1325" s="16" t="s">
        <v>187</v>
      </c>
      <c r="AW1325" s="16" t="s">
        <v>33</v>
      </c>
      <c r="AX1325" s="16" t="s">
        <v>78</v>
      </c>
      <c r="AY1325" s="185" t="s">
        <v>169</v>
      </c>
    </row>
    <row r="1326" spans="1:65" s="15" customFormat="1">
      <c r="B1326" s="176"/>
      <c r="D1326" s="161" t="s">
        <v>178</v>
      </c>
      <c r="E1326" s="177" t="s">
        <v>1</v>
      </c>
      <c r="F1326" s="178" t="s">
        <v>186</v>
      </c>
      <c r="H1326" s="179">
        <v>183.82499999999999</v>
      </c>
      <c r="I1326" s="180"/>
      <c r="L1326" s="176"/>
      <c r="M1326" s="181"/>
      <c r="N1326" s="182"/>
      <c r="O1326" s="182"/>
      <c r="P1326" s="182"/>
      <c r="Q1326" s="182"/>
      <c r="R1326" s="182"/>
      <c r="S1326" s="182"/>
      <c r="T1326" s="183"/>
      <c r="AT1326" s="177" t="s">
        <v>178</v>
      </c>
      <c r="AU1326" s="177" t="s">
        <v>176</v>
      </c>
      <c r="AV1326" s="15" t="s">
        <v>175</v>
      </c>
      <c r="AW1326" s="15" t="s">
        <v>33</v>
      </c>
      <c r="AX1326" s="15" t="s">
        <v>86</v>
      </c>
      <c r="AY1326" s="177" t="s">
        <v>169</v>
      </c>
    </row>
    <row r="1327" spans="1:65" s="2" customFormat="1" ht="24.15" customHeight="1">
      <c r="A1327" s="33"/>
      <c r="B1327" s="145"/>
      <c r="C1327" s="192" t="s">
        <v>1479</v>
      </c>
      <c r="D1327" s="192" t="s">
        <v>345</v>
      </c>
      <c r="E1327" s="193" t="s">
        <v>1480</v>
      </c>
      <c r="F1327" s="194" t="s">
        <v>1481</v>
      </c>
      <c r="G1327" s="195" t="s">
        <v>328</v>
      </c>
      <c r="H1327" s="196">
        <v>599.77700000000004</v>
      </c>
      <c r="I1327" s="197"/>
      <c r="J1327" s="196">
        <f>ROUND(I1327*H1327,3)</f>
        <v>0</v>
      </c>
      <c r="K1327" s="198"/>
      <c r="L1327" s="199"/>
      <c r="M1327" s="200" t="s">
        <v>1</v>
      </c>
      <c r="N1327" s="201" t="s">
        <v>44</v>
      </c>
      <c r="O1327" s="59"/>
      <c r="P1327" s="155">
        <f>O1327*H1327</f>
        <v>0</v>
      </c>
      <c r="Q1327" s="155">
        <v>2E-3</v>
      </c>
      <c r="R1327" s="155">
        <f>Q1327*H1327</f>
        <v>1.199554</v>
      </c>
      <c r="S1327" s="155">
        <v>0</v>
      </c>
      <c r="T1327" s="156">
        <f>S1327*H1327</f>
        <v>0</v>
      </c>
      <c r="U1327" s="33"/>
      <c r="V1327" s="33"/>
      <c r="W1327" s="33"/>
      <c r="X1327" s="33"/>
      <c r="Y1327" s="33"/>
      <c r="Z1327" s="33"/>
      <c r="AA1327" s="33"/>
      <c r="AB1327" s="33"/>
      <c r="AC1327" s="33"/>
      <c r="AD1327" s="33"/>
      <c r="AE1327" s="33"/>
      <c r="AR1327" s="157" t="s">
        <v>468</v>
      </c>
      <c r="AT1327" s="157" t="s">
        <v>345</v>
      </c>
      <c r="AU1327" s="157" t="s">
        <v>176</v>
      </c>
      <c r="AY1327" s="18" t="s">
        <v>169</v>
      </c>
      <c r="BE1327" s="158">
        <f>IF(N1327="základná",J1327,0)</f>
        <v>0</v>
      </c>
      <c r="BF1327" s="158">
        <f>IF(N1327="znížená",J1327,0)</f>
        <v>0</v>
      </c>
      <c r="BG1327" s="158">
        <f>IF(N1327="zákl. prenesená",J1327,0)</f>
        <v>0</v>
      </c>
      <c r="BH1327" s="158">
        <f>IF(N1327="zníž. prenesená",J1327,0)</f>
        <v>0</v>
      </c>
      <c r="BI1327" s="158">
        <f>IF(N1327="nulová",J1327,0)</f>
        <v>0</v>
      </c>
      <c r="BJ1327" s="18" t="s">
        <v>176</v>
      </c>
      <c r="BK1327" s="159">
        <f>ROUND(I1327*H1327,3)</f>
        <v>0</v>
      </c>
      <c r="BL1327" s="18" t="s">
        <v>325</v>
      </c>
      <c r="BM1327" s="157" t="s">
        <v>1482</v>
      </c>
    </row>
    <row r="1328" spans="1:65" s="13" customFormat="1">
      <c r="B1328" s="160"/>
      <c r="D1328" s="161" t="s">
        <v>178</v>
      </c>
      <c r="E1328" s="162" t="s">
        <v>1</v>
      </c>
      <c r="F1328" s="163" t="s">
        <v>1483</v>
      </c>
      <c r="H1328" s="164">
        <v>379.18700000000001</v>
      </c>
      <c r="I1328" s="165"/>
      <c r="L1328" s="160"/>
      <c r="M1328" s="166"/>
      <c r="N1328" s="167"/>
      <c r="O1328" s="167"/>
      <c r="P1328" s="167"/>
      <c r="Q1328" s="167"/>
      <c r="R1328" s="167"/>
      <c r="S1328" s="167"/>
      <c r="T1328" s="168"/>
      <c r="AT1328" s="162" t="s">
        <v>178</v>
      </c>
      <c r="AU1328" s="162" t="s">
        <v>176</v>
      </c>
      <c r="AV1328" s="13" t="s">
        <v>176</v>
      </c>
      <c r="AW1328" s="13" t="s">
        <v>33</v>
      </c>
      <c r="AX1328" s="13" t="s">
        <v>78</v>
      </c>
      <c r="AY1328" s="162" t="s">
        <v>169</v>
      </c>
    </row>
    <row r="1329" spans="1:65" s="13" customFormat="1">
      <c r="B1329" s="160"/>
      <c r="D1329" s="161" t="s">
        <v>178</v>
      </c>
      <c r="E1329" s="162" t="s">
        <v>1</v>
      </c>
      <c r="F1329" s="163" t="s">
        <v>1484</v>
      </c>
      <c r="H1329" s="164">
        <v>220.59</v>
      </c>
      <c r="I1329" s="165"/>
      <c r="L1329" s="160"/>
      <c r="M1329" s="166"/>
      <c r="N1329" s="167"/>
      <c r="O1329" s="167"/>
      <c r="P1329" s="167"/>
      <c r="Q1329" s="167"/>
      <c r="R1329" s="167"/>
      <c r="S1329" s="167"/>
      <c r="T1329" s="168"/>
      <c r="AT1329" s="162" t="s">
        <v>178</v>
      </c>
      <c r="AU1329" s="162" t="s">
        <v>176</v>
      </c>
      <c r="AV1329" s="13" t="s">
        <v>176</v>
      </c>
      <c r="AW1329" s="13" t="s">
        <v>33</v>
      </c>
      <c r="AX1329" s="13" t="s">
        <v>78</v>
      </c>
      <c r="AY1329" s="162" t="s">
        <v>169</v>
      </c>
    </row>
    <row r="1330" spans="1:65" s="15" customFormat="1">
      <c r="B1330" s="176"/>
      <c r="D1330" s="161" t="s">
        <v>178</v>
      </c>
      <c r="E1330" s="177" t="s">
        <v>1</v>
      </c>
      <c r="F1330" s="178" t="s">
        <v>186</v>
      </c>
      <c r="H1330" s="179">
        <v>599.77700000000004</v>
      </c>
      <c r="I1330" s="180"/>
      <c r="L1330" s="176"/>
      <c r="M1330" s="181"/>
      <c r="N1330" s="182"/>
      <c r="O1330" s="182"/>
      <c r="P1330" s="182"/>
      <c r="Q1330" s="182"/>
      <c r="R1330" s="182"/>
      <c r="S1330" s="182"/>
      <c r="T1330" s="183"/>
      <c r="AT1330" s="177" t="s">
        <v>178</v>
      </c>
      <c r="AU1330" s="177" t="s">
        <v>176</v>
      </c>
      <c r="AV1330" s="15" t="s">
        <v>175</v>
      </c>
      <c r="AW1330" s="15" t="s">
        <v>33</v>
      </c>
      <c r="AX1330" s="15" t="s">
        <v>86</v>
      </c>
      <c r="AY1330" s="177" t="s">
        <v>169</v>
      </c>
    </row>
    <row r="1331" spans="1:65" s="2" customFormat="1" ht="24.15" customHeight="1">
      <c r="A1331" s="33"/>
      <c r="B1331" s="145"/>
      <c r="C1331" s="146" t="s">
        <v>1485</v>
      </c>
      <c r="D1331" s="146" t="s">
        <v>171</v>
      </c>
      <c r="E1331" s="147" t="s">
        <v>1486</v>
      </c>
      <c r="F1331" s="148" t="s">
        <v>1487</v>
      </c>
      <c r="G1331" s="149" t="s">
        <v>1488</v>
      </c>
      <c r="H1331" s="151"/>
      <c r="I1331" s="151"/>
      <c r="J1331" s="150">
        <f>ROUND(I1331*H1331,3)</f>
        <v>0</v>
      </c>
      <c r="K1331" s="152"/>
      <c r="L1331" s="34"/>
      <c r="M1331" s="153" t="s">
        <v>1</v>
      </c>
      <c r="N1331" s="154" t="s">
        <v>44</v>
      </c>
      <c r="O1331" s="59"/>
      <c r="P1331" s="155">
        <f>O1331*H1331</f>
        <v>0</v>
      </c>
      <c r="Q1331" s="155">
        <v>0</v>
      </c>
      <c r="R1331" s="155">
        <f>Q1331*H1331</f>
        <v>0</v>
      </c>
      <c r="S1331" s="155">
        <v>0</v>
      </c>
      <c r="T1331" s="156">
        <f>S1331*H1331</f>
        <v>0</v>
      </c>
      <c r="U1331" s="33"/>
      <c r="V1331" s="33"/>
      <c r="W1331" s="33"/>
      <c r="X1331" s="33"/>
      <c r="Y1331" s="33"/>
      <c r="Z1331" s="33"/>
      <c r="AA1331" s="33"/>
      <c r="AB1331" s="33"/>
      <c r="AC1331" s="33"/>
      <c r="AD1331" s="33"/>
      <c r="AE1331" s="33"/>
      <c r="AR1331" s="157" t="s">
        <v>325</v>
      </c>
      <c r="AT1331" s="157" t="s">
        <v>171</v>
      </c>
      <c r="AU1331" s="157" t="s">
        <v>176</v>
      </c>
      <c r="AY1331" s="18" t="s">
        <v>169</v>
      </c>
      <c r="BE1331" s="158">
        <f>IF(N1331="základná",J1331,0)</f>
        <v>0</v>
      </c>
      <c r="BF1331" s="158">
        <f>IF(N1331="znížená",J1331,0)</f>
        <v>0</v>
      </c>
      <c r="BG1331" s="158">
        <f>IF(N1331="zákl. prenesená",J1331,0)</f>
        <v>0</v>
      </c>
      <c r="BH1331" s="158">
        <f>IF(N1331="zníž. prenesená",J1331,0)</f>
        <v>0</v>
      </c>
      <c r="BI1331" s="158">
        <f>IF(N1331="nulová",J1331,0)</f>
        <v>0</v>
      </c>
      <c r="BJ1331" s="18" t="s">
        <v>176</v>
      </c>
      <c r="BK1331" s="159">
        <f>ROUND(I1331*H1331,3)</f>
        <v>0</v>
      </c>
      <c r="BL1331" s="18" t="s">
        <v>325</v>
      </c>
      <c r="BM1331" s="157" t="s">
        <v>1489</v>
      </c>
    </row>
    <row r="1332" spans="1:65" s="12" customFormat="1" ht="22.75" customHeight="1">
      <c r="B1332" s="132"/>
      <c r="D1332" s="133" t="s">
        <v>77</v>
      </c>
      <c r="E1332" s="143" t="s">
        <v>1490</v>
      </c>
      <c r="F1332" s="143" t="s">
        <v>1491</v>
      </c>
      <c r="I1332" s="135"/>
      <c r="J1332" s="144">
        <f>BK1332</f>
        <v>0</v>
      </c>
      <c r="L1332" s="132"/>
      <c r="M1332" s="137"/>
      <c r="N1332" s="138"/>
      <c r="O1332" s="138"/>
      <c r="P1332" s="139">
        <f>SUM(P1333:P1397)</f>
        <v>0</v>
      </c>
      <c r="Q1332" s="138"/>
      <c r="R1332" s="139">
        <f>SUM(R1333:R1397)</f>
        <v>3.9434634699999997</v>
      </c>
      <c r="S1332" s="138"/>
      <c r="T1332" s="140">
        <f>SUM(T1333:T1397)</f>
        <v>0</v>
      </c>
      <c r="AR1332" s="133" t="s">
        <v>176</v>
      </c>
      <c r="AT1332" s="141" t="s">
        <v>77</v>
      </c>
      <c r="AU1332" s="141" t="s">
        <v>86</v>
      </c>
      <c r="AY1332" s="133" t="s">
        <v>169</v>
      </c>
      <c r="BK1332" s="142">
        <f>SUM(BK1333:BK1397)</f>
        <v>0</v>
      </c>
    </row>
    <row r="1333" spans="1:65" s="2" customFormat="1" ht="24.15" customHeight="1">
      <c r="A1333" s="33"/>
      <c r="B1333" s="145"/>
      <c r="C1333" s="146" t="s">
        <v>1492</v>
      </c>
      <c r="D1333" s="146" t="s">
        <v>171</v>
      </c>
      <c r="E1333" s="147" t="s">
        <v>1493</v>
      </c>
      <c r="F1333" s="148" t="s">
        <v>1494</v>
      </c>
      <c r="G1333" s="149" t="s">
        <v>328</v>
      </c>
      <c r="H1333" s="150">
        <v>350.27800000000002</v>
      </c>
      <c r="I1333" s="151"/>
      <c r="J1333" s="150">
        <f>ROUND(I1333*H1333,3)</f>
        <v>0</v>
      </c>
      <c r="K1333" s="152"/>
      <c r="L1333" s="34"/>
      <c r="M1333" s="153" t="s">
        <v>1</v>
      </c>
      <c r="N1333" s="154" t="s">
        <v>44</v>
      </c>
      <c r="O1333" s="59"/>
      <c r="P1333" s="155">
        <f>O1333*H1333</f>
        <v>0</v>
      </c>
      <c r="Q1333" s="155">
        <v>0</v>
      </c>
      <c r="R1333" s="155">
        <f>Q1333*H1333</f>
        <v>0</v>
      </c>
      <c r="S1333" s="155">
        <v>0</v>
      </c>
      <c r="T1333" s="156">
        <f>S1333*H1333</f>
        <v>0</v>
      </c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R1333" s="157" t="s">
        <v>325</v>
      </c>
      <c r="AT1333" s="157" t="s">
        <v>171</v>
      </c>
      <c r="AU1333" s="157" t="s">
        <v>176</v>
      </c>
      <c r="AY1333" s="18" t="s">
        <v>169</v>
      </c>
      <c r="BE1333" s="158">
        <f>IF(N1333="základná",J1333,0)</f>
        <v>0</v>
      </c>
      <c r="BF1333" s="158">
        <f>IF(N1333="znížená",J1333,0)</f>
        <v>0</v>
      </c>
      <c r="BG1333" s="158">
        <f>IF(N1333="zákl. prenesená",J1333,0)</f>
        <v>0</v>
      </c>
      <c r="BH1333" s="158">
        <f>IF(N1333="zníž. prenesená",J1333,0)</f>
        <v>0</v>
      </c>
      <c r="BI1333" s="158">
        <f>IF(N1333="nulová",J1333,0)</f>
        <v>0</v>
      </c>
      <c r="BJ1333" s="18" t="s">
        <v>176</v>
      </c>
      <c r="BK1333" s="159">
        <f>ROUND(I1333*H1333,3)</f>
        <v>0</v>
      </c>
      <c r="BL1333" s="18" t="s">
        <v>325</v>
      </c>
      <c r="BM1333" s="157" t="s">
        <v>1495</v>
      </c>
    </row>
    <row r="1334" spans="1:65" s="14" customFormat="1">
      <c r="B1334" s="169"/>
      <c r="D1334" s="161" t="s">
        <v>178</v>
      </c>
      <c r="E1334" s="170" t="s">
        <v>1</v>
      </c>
      <c r="F1334" s="171" t="s">
        <v>1496</v>
      </c>
      <c r="H1334" s="170" t="s">
        <v>1</v>
      </c>
      <c r="I1334" s="172"/>
      <c r="L1334" s="169"/>
      <c r="M1334" s="173"/>
      <c r="N1334" s="174"/>
      <c r="O1334" s="174"/>
      <c r="P1334" s="174"/>
      <c r="Q1334" s="174"/>
      <c r="R1334" s="174"/>
      <c r="S1334" s="174"/>
      <c r="T1334" s="175"/>
      <c r="AT1334" s="170" t="s">
        <v>178</v>
      </c>
      <c r="AU1334" s="170" t="s">
        <v>176</v>
      </c>
      <c r="AV1334" s="14" t="s">
        <v>86</v>
      </c>
      <c r="AW1334" s="14" t="s">
        <v>33</v>
      </c>
      <c r="AX1334" s="14" t="s">
        <v>78</v>
      </c>
      <c r="AY1334" s="170" t="s">
        <v>169</v>
      </c>
    </row>
    <row r="1335" spans="1:65" s="14" customFormat="1">
      <c r="B1335" s="169"/>
      <c r="D1335" s="161" t="s">
        <v>178</v>
      </c>
      <c r="E1335" s="170" t="s">
        <v>1</v>
      </c>
      <c r="F1335" s="171" t="s">
        <v>1176</v>
      </c>
      <c r="H1335" s="170" t="s">
        <v>1</v>
      </c>
      <c r="I1335" s="172"/>
      <c r="L1335" s="169"/>
      <c r="M1335" s="173"/>
      <c r="N1335" s="174"/>
      <c r="O1335" s="174"/>
      <c r="P1335" s="174"/>
      <c r="Q1335" s="174"/>
      <c r="R1335" s="174"/>
      <c r="S1335" s="174"/>
      <c r="T1335" s="175"/>
      <c r="AT1335" s="170" t="s">
        <v>178</v>
      </c>
      <c r="AU1335" s="170" t="s">
        <v>176</v>
      </c>
      <c r="AV1335" s="14" t="s">
        <v>86</v>
      </c>
      <c r="AW1335" s="14" t="s">
        <v>33</v>
      </c>
      <c r="AX1335" s="14" t="s">
        <v>78</v>
      </c>
      <c r="AY1335" s="170" t="s">
        <v>169</v>
      </c>
    </row>
    <row r="1336" spans="1:65" s="13" customFormat="1">
      <c r="B1336" s="160"/>
      <c r="D1336" s="161" t="s">
        <v>178</v>
      </c>
      <c r="E1336" s="162" t="s">
        <v>1</v>
      </c>
      <c r="F1336" s="163" t="s">
        <v>1497</v>
      </c>
      <c r="H1336" s="164">
        <v>157.53</v>
      </c>
      <c r="I1336" s="165"/>
      <c r="L1336" s="160"/>
      <c r="M1336" s="166"/>
      <c r="N1336" s="167"/>
      <c r="O1336" s="167"/>
      <c r="P1336" s="167"/>
      <c r="Q1336" s="167"/>
      <c r="R1336" s="167"/>
      <c r="S1336" s="167"/>
      <c r="T1336" s="168"/>
      <c r="AT1336" s="162" t="s">
        <v>178</v>
      </c>
      <c r="AU1336" s="162" t="s">
        <v>176</v>
      </c>
      <c r="AV1336" s="13" t="s">
        <v>176</v>
      </c>
      <c r="AW1336" s="13" t="s">
        <v>33</v>
      </c>
      <c r="AX1336" s="13" t="s">
        <v>78</v>
      </c>
      <c r="AY1336" s="162" t="s">
        <v>169</v>
      </c>
    </row>
    <row r="1337" spans="1:65" s="14" customFormat="1">
      <c r="B1337" s="169"/>
      <c r="D1337" s="161" t="s">
        <v>178</v>
      </c>
      <c r="E1337" s="170" t="s">
        <v>1</v>
      </c>
      <c r="F1337" s="171" t="s">
        <v>1498</v>
      </c>
      <c r="H1337" s="170" t="s">
        <v>1</v>
      </c>
      <c r="I1337" s="172"/>
      <c r="L1337" s="169"/>
      <c r="M1337" s="173"/>
      <c r="N1337" s="174"/>
      <c r="O1337" s="174"/>
      <c r="P1337" s="174"/>
      <c r="Q1337" s="174"/>
      <c r="R1337" s="174"/>
      <c r="S1337" s="174"/>
      <c r="T1337" s="175"/>
      <c r="AT1337" s="170" t="s">
        <v>178</v>
      </c>
      <c r="AU1337" s="170" t="s">
        <v>176</v>
      </c>
      <c r="AV1337" s="14" t="s">
        <v>86</v>
      </c>
      <c r="AW1337" s="14" t="s">
        <v>33</v>
      </c>
      <c r="AX1337" s="14" t="s">
        <v>78</v>
      </c>
      <c r="AY1337" s="170" t="s">
        <v>169</v>
      </c>
    </row>
    <row r="1338" spans="1:65" s="13" customFormat="1">
      <c r="B1338" s="160"/>
      <c r="D1338" s="161" t="s">
        <v>178</v>
      </c>
      <c r="E1338" s="162" t="s">
        <v>1</v>
      </c>
      <c r="F1338" s="163" t="s">
        <v>1499</v>
      </c>
      <c r="H1338" s="164">
        <v>5.32</v>
      </c>
      <c r="I1338" s="165"/>
      <c r="L1338" s="160"/>
      <c r="M1338" s="166"/>
      <c r="N1338" s="167"/>
      <c r="O1338" s="167"/>
      <c r="P1338" s="167"/>
      <c r="Q1338" s="167"/>
      <c r="R1338" s="167"/>
      <c r="S1338" s="167"/>
      <c r="T1338" s="168"/>
      <c r="AT1338" s="162" t="s">
        <v>178</v>
      </c>
      <c r="AU1338" s="162" t="s">
        <v>176</v>
      </c>
      <c r="AV1338" s="13" t="s">
        <v>176</v>
      </c>
      <c r="AW1338" s="13" t="s">
        <v>33</v>
      </c>
      <c r="AX1338" s="13" t="s">
        <v>78</v>
      </c>
      <c r="AY1338" s="162" t="s">
        <v>169</v>
      </c>
    </row>
    <row r="1339" spans="1:65" s="16" customFormat="1">
      <c r="B1339" s="184"/>
      <c r="D1339" s="161" t="s">
        <v>178</v>
      </c>
      <c r="E1339" s="185" t="s">
        <v>1</v>
      </c>
      <c r="F1339" s="186" t="s">
        <v>201</v>
      </c>
      <c r="H1339" s="187">
        <v>162.85</v>
      </c>
      <c r="I1339" s="188"/>
      <c r="L1339" s="184"/>
      <c r="M1339" s="189"/>
      <c r="N1339" s="190"/>
      <c r="O1339" s="190"/>
      <c r="P1339" s="190"/>
      <c r="Q1339" s="190"/>
      <c r="R1339" s="190"/>
      <c r="S1339" s="190"/>
      <c r="T1339" s="191"/>
      <c r="AT1339" s="185" t="s">
        <v>178</v>
      </c>
      <c r="AU1339" s="185" t="s">
        <v>176</v>
      </c>
      <c r="AV1339" s="16" t="s">
        <v>187</v>
      </c>
      <c r="AW1339" s="16" t="s">
        <v>33</v>
      </c>
      <c r="AX1339" s="16" t="s">
        <v>78</v>
      </c>
      <c r="AY1339" s="185" t="s">
        <v>169</v>
      </c>
    </row>
    <row r="1340" spans="1:65" s="14" customFormat="1">
      <c r="B1340" s="169"/>
      <c r="D1340" s="161" t="s">
        <v>178</v>
      </c>
      <c r="E1340" s="170" t="s">
        <v>1</v>
      </c>
      <c r="F1340" s="171" t="s">
        <v>1178</v>
      </c>
      <c r="H1340" s="170" t="s">
        <v>1</v>
      </c>
      <c r="I1340" s="172"/>
      <c r="L1340" s="169"/>
      <c r="M1340" s="173"/>
      <c r="N1340" s="174"/>
      <c r="O1340" s="174"/>
      <c r="P1340" s="174"/>
      <c r="Q1340" s="174"/>
      <c r="R1340" s="174"/>
      <c r="S1340" s="174"/>
      <c r="T1340" s="175"/>
      <c r="AT1340" s="170" t="s">
        <v>178</v>
      </c>
      <c r="AU1340" s="170" t="s">
        <v>176</v>
      </c>
      <c r="AV1340" s="14" t="s">
        <v>86</v>
      </c>
      <c r="AW1340" s="14" t="s">
        <v>33</v>
      </c>
      <c r="AX1340" s="14" t="s">
        <v>78</v>
      </c>
      <c r="AY1340" s="170" t="s">
        <v>169</v>
      </c>
    </row>
    <row r="1341" spans="1:65" s="13" customFormat="1">
      <c r="B1341" s="160"/>
      <c r="D1341" s="161" t="s">
        <v>178</v>
      </c>
      <c r="E1341" s="162" t="s">
        <v>1</v>
      </c>
      <c r="F1341" s="163" t="s">
        <v>1500</v>
      </c>
      <c r="H1341" s="164">
        <v>181.238</v>
      </c>
      <c r="I1341" s="165"/>
      <c r="L1341" s="160"/>
      <c r="M1341" s="166"/>
      <c r="N1341" s="167"/>
      <c r="O1341" s="167"/>
      <c r="P1341" s="167"/>
      <c r="Q1341" s="167"/>
      <c r="R1341" s="167"/>
      <c r="S1341" s="167"/>
      <c r="T1341" s="168"/>
      <c r="AT1341" s="162" t="s">
        <v>178</v>
      </c>
      <c r="AU1341" s="162" t="s">
        <v>176</v>
      </c>
      <c r="AV1341" s="13" t="s">
        <v>176</v>
      </c>
      <c r="AW1341" s="13" t="s">
        <v>33</v>
      </c>
      <c r="AX1341" s="13" t="s">
        <v>78</v>
      </c>
      <c r="AY1341" s="162" t="s">
        <v>169</v>
      </c>
    </row>
    <row r="1342" spans="1:65" s="14" customFormat="1">
      <c r="B1342" s="169"/>
      <c r="D1342" s="161" t="s">
        <v>178</v>
      </c>
      <c r="E1342" s="170" t="s">
        <v>1</v>
      </c>
      <c r="F1342" s="171" t="s">
        <v>1498</v>
      </c>
      <c r="H1342" s="170" t="s">
        <v>1</v>
      </c>
      <c r="I1342" s="172"/>
      <c r="L1342" s="169"/>
      <c r="M1342" s="173"/>
      <c r="N1342" s="174"/>
      <c r="O1342" s="174"/>
      <c r="P1342" s="174"/>
      <c r="Q1342" s="174"/>
      <c r="R1342" s="174"/>
      <c r="S1342" s="174"/>
      <c r="T1342" s="175"/>
      <c r="AT1342" s="170" t="s">
        <v>178</v>
      </c>
      <c r="AU1342" s="170" t="s">
        <v>176</v>
      </c>
      <c r="AV1342" s="14" t="s">
        <v>86</v>
      </c>
      <c r="AW1342" s="14" t="s">
        <v>33</v>
      </c>
      <c r="AX1342" s="14" t="s">
        <v>78</v>
      </c>
      <c r="AY1342" s="170" t="s">
        <v>169</v>
      </c>
    </row>
    <row r="1343" spans="1:65" s="13" customFormat="1">
      <c r="B1343" s="160"/>
      <c r="D1343" s="161" t="s">
        <v>178</v>
      </c>
      <c r="E1343" s="162" t="s">
        <v>1</v>
      </c>
      <c r="F1343" s="163" t="s">
        <v>1501</v>
      </c>
      <c r="H1343" s="164">
        <v>6.19</v>
      </c>
      <c r="I1343" s="165"/>
      <c r="L1343" s="160"/>
      <c r="M1343" s="166"/>
      <c r="N1343" s="167"/>
      <c r="O1343" s="167"/>
      <c r="P1343" s="167"/>
      <c r="Q1343" s="167"/>
      <c r="R1343" s="167"/>
      <c r="S1343" s="167"/>
      <c r="T1343" s="168"/>
      <c r="AT1343" s="162" t="s">
        <v>178</v>
      </c>
      <c r="AU1343" s="162" t="s">
        <v>176</v>
      </c>
      <c r="AV1343" s="13" t="s">
        <v>176</v>
      </c>
      <c r="AW1343" s="13" t="s">
        <v>33</v>
      </c>
      <c r="AX1343" s="13" t="s">
        <v>78</v>
      </c>
      <c r="AY1343" s="162" t="s">
        <v>169</v>
      </c>
    </row>
    <row r="1344" spans="1:65" s="16" customFormat="1">
      <c r="B1344" s="184"/>
      <c r="D1344" s="161" t="s">
        <v>178</v>
      </c>
      <c r="E1344" s="185" t="s">
        <v>1</v>
      </c>
      <c r="F1344" s="186" t="s">
        <v>201</v>
      </c>
      <c r="H1344" s="187">
        <v>187.428</v>
      </c>
      <c r="I1344" s="188"/>
      <c r="L1344" s="184"/>
      <c r="M1344" s="189"/>
      <c r="N1344" s="190"/>
      <c r="O1344" s="190"/>
      <c r="P1344" s="190"/>
      <c r="Q1344" s="190"/>
      <c r="R1344" s="190"/>
      <c r="S1344" s="190"/>
      <c r="T1344" s="191"/>
      <c r="AT1344" s="185" t="s">
        <v>178</v>
      </c>
      <c r="AU1344" s="185" t="s">
        <v>176</v>
      </c>
      <c r="AV1344" s="16" t="s">
        <v>187</v>
      </c>
      <c r="AW1344" s="16" t="s">
        <v>33</v>
      </c>
      <c r="AX1344" s="16" t="s">
        <v>78</v>
      </c>
      <c r="AY1344" s="185" t="s">
        <v>169</v>
      </c>
    </row>
    <row r="1345" spans="1:65" s="15" customFormat="1">
      <c r="B1345" s="176"/>
      <c r="D1345" s="161" t="s">
        <v>178</v>
      </c>
      <c r="E1345" s="177" t="s">
        <v>1</v>
      </c>
      <c r="F1345" s="178" t="s">
        <v>186</v>
      </c>
      <c r="H1345" s="179">
        <v>350.27799999999996</v>
      </c>
      <c r="I1345" s="180"/>
      <c r="L1345" s="176"/>
      <c r="M1345" s="181"/>
      <c r="N1345" s="182"/>
      <c r="O1345" s="182"/>
      <c r="P1345" s="182"/>
      <c r="Q1345" s="182"/>
      <c r="R1345" s="182"/>
      <c r="S1345" s="182"/>
      <c r="T1345" s="183"/>
      <c r="AT1345" s="177" t="s">
        <v>178</v>
      </c>
      <c r="AU1345" s="177" t="s">
        <v>176</v>
      </c>
      <c r="AV1345" s="15" t="s">
        <v>175</v>
      </c>
      <c r="AW1345" s="15" t="s">
        <v>33</v>
      </c>
      <c r="AX1345" s="15" t="s">
        <v>86</v>
      </c>
      <c r="AY1345" s="177" t="s">
        <v>169</v>
      </c>
    </row>
    <row r="1346" spans="1:65" s="2" customFormat="1" ht="14.4" customHeight="1">
      <c r="A1346" s="33"/>
      <c r="B1346" s="145"/>
      <c r="C1346" s="192" t="s">
        <v>1502</v>
      </c>
      <c r="D1346" s="192" t="s">
        <v>345</v>
      </c>
      <c r="E1346" s="193" t="s">
        <v>1503</v>
      </c>
      <c r="F1346" s="194" t="s">
        <v>1504</v>
      </c>
      <c r="G1346" s="195" t="s">
        <v>328</v>
      </c>
      <c r="H1346" s="196">
        <v>402.82</v>
      </c>
      <c r="I1346" s="197"/>
      <c r="J1346" s="196">
        <f>ROUND(I1346*H1346,3)</f>
        <v>0</v>
      </c>
      <c r="K1346" s="198"/>
      <c r="L1346" s="199"/>
      <c r="M1346" s="200" t="s">
        <v>1</v>
      </c>
      <c r="N1346" s="201" t="s">
        <v>44</v>
      </c>
      <c r="O1346" s="59"/>
      <c r="P1346" s="155">
        <f>O1346*H1346</f>
        <v>0</v>
      </c>
      <c r="Q1346" s="155">
        <v>4.0000000000000002E-4</v>
      </c>
      <c r="R1346" s="155">
        <f>Q1346*H1346</f>
        <v>0.16112799999999999</v>
      </c>
      <c r="S1346" s="155">
        <v>0</v>
      </c>
      <c r="T1346" s="156">
        <f>S1346*H1346</f>
        <v>0</v>
      </c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R1346" s="157" t="s">
        <v>468</v>
      </c>
      <c r="AT1346" s="157" t="s">
        <v>345</v>
      </c>
      <c r="AU1346" s="157" t="s">
        <v>176</v>
      </c>
      <c r="AY1346" s="18" t="s">
        <v>169</v>
      </c>
      <c r="BE1346" s="158">
        <f>IF(N1346="základná",J1346,0)</f>
        <v>0</v>
      </c>
      <c r="BF1346" s="158">
        <f>IF(N1346="znížená",J1346,0)</f>
        <v>0</v>
      </c>
      <c r="BG1346" s="158">
        <f>IF(N1346="zákl. prenesená",J1346,0)</f>
        <v>0</v>
      </c>
      <c r="BH1346" s="158">
        <f>IF(N1346="zníž. prenesená",J1346,0)</f>
        <v>0</v>
      </c>
      <c r="BI1346" s="158">
        <f>IF(N1346="nulová",J1346,0)</f>
        <v>0</v>
      </c>
      <c r="BJ1346" s="18" t="s">
        <v>176</v>
      </c>
      <c r="BK1346" s="159">
        <f>ROUND(I1346*H1346,3)</f>
        <v>0</v>
      </c>
      <c r="BL1346" s="18" t="s">
        <v>325</v>
      </c>
      <c r="BM1346" s="157" t="s">
        <v>1505</v>
      </c>
    </row>
    <row r="1347" spans="1:65" s="13" customFormat="1">
      <c r="B1347" s="160"/>
      <c r="D1347" s="161" t="s">
        <v>178</v>
      </c>
      <c r="E1347" s="162" t="s">
        <v>1</v>
      </c>
      <c r="F1347" s="163" t="s">
        <v>1506</v>
      </c>
      <c r="H1347" s="164">
        <v>402.82</v>
      </c>
      <c r="I1347" s="165"/>
      <c r="L1347" s="160"/>
      <c r="M1347" s="166"/>
      <c r="N1347" s="167"/>
      <c r="O1347" s="167"/>
      <c r="P1347" s="167"/>
      <c r="Q1347" s="167"/>
      <c r="R1347" s="167"/>
      <c r="S1347" s="167"/>
      <c r="T1347" s="168"/>
      <c r="AT1347" s="162" t="s">
        <v>178</v>
      </c>
      <c r="AU1347" s="162" t="s">
        <v>176</v>
      </c>
      <c r="AV1347" s="13" t="s">
        <v>176</v>
      </c>
      <c r="AW1347" s="13" t="s">
        <v>33</v>
      </c>
      <c r="AX1347" s="13" t="s">
        <v>86</v>
      </c>
      <c r="AY1347" s="162" t="s">
        <v>169</v>
      </c>
    </row>
    <row r="1348" spans="1:65" s="2" customFormat="1" ht="24.15" customHeight="1">
      <c r="A1348" s="33"/>
      <c r="B1348" s="145"/>
      <c r="C1348" s="146" t="s">
        <v>1507</v>
      </c>
      <c r="D1348" s="146" t="s">
        <v>171</v>
      </c>
      <c r="E1348" s="147" t="s">
        <v>1508</v>
      </c>
      <c r="F1348" s="148" t="s">
        <v>1509</v>
      </c>
      <c r="G1348" s="149" t="s">
        <v>328</v>
      </c>
      <c r="H1348" s="150">
        <v>402.49299999999999</v>
      </c>
      <c r="I1348" s="151"/>
      <c r="J1348" s="150">
        <f>ROUND(I1348*H1348,3)</f>
        <v>0</v>
      </c>
      <c r="K1348" s="152"/>
      <c r="L1348" s="34"/>
      <c r="M1348" s="153" t="s">
        <v>1</v>
      </c>
      <c r="N1348" s="154" t="s">
        <v>44</v>
      </c>
      <c r="O1348" s="59"/>
      <c r="P1348" s="155">
        <f>O1348*H1348</f>
        <v>0</v>
      </c>
      <c r="Q1348" s="155">
        <v>5.4000000000000001E-4</v>
      </c>
      <c r="R1348" s="155">
        <f>Q1348*H1348</f>
        <v>0.21734622000000001</v>
      </c>
      <c r="S1348" s="155">
        <v>0</v>
      </c>
      <c r="T1348" s="156">
        <f>S1348*H1348</f>
        <v>0</v>
      </c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R1348" s="157" t="s">
        <v>325</v>
      </c>
      <c r="AT1348" s="157" t="s">
        <v>171</v>
      </c>
      <c r="AU1348" s="157" t="s">
        <v>176</v>
      </c>
      <c r="AY1348" s="18" t="s">
        <v>169</v>
      </c>
      <c r="BE1348" s="158">
        <f>IF(N1348="základná",J1348,0)</f>
        <v>0</v>
      </c>
      <c r="BF1348" s="158">
        <f>IF(N1348="znížená",J1348,0)</f>
        <v>0</v>
      </c>
      <c r="BG1348" s="158">
        <f>IF(N1348="zákl. prenesená",J1348,0)</f>
        <v>0</v>
      </c>
      <c r="BH1348" s="158">
        <f>IF(N1348="zníž. prenesená",J1348,0)</f>
        <v>0</v>
      </c>
      <c r="BI1348" s="158">
        <f>IF(N1348="nulová",J1348,0)</f>
        <v>0</v>
      </c>
      <c r="BJ1348" s="18" t="s">
        <v>176</v>
      </c>
      <c r="BK1348" s="159">
        <f>ROUND(I1348*H1348,3)</f>
        <v>0</v>
      </c>
      <c r="BL1348" s="18" t="s">
        <v>325</v>
      </c>
      <c r="BM1348" s="157" t="s">
        <v>1510</v>
      </c>
    </row>
    <row r="1349" spans="1:65" s="14" customFormat="1">
      <c r="B1349" s="169"/>
      <c r="D1349" s="161" t="s">
        <v>178</v>
      </c>
      <c r="E1349" s="170" t="s">
        <v>1</v>
      </c>
      <c r="F1349" s="171" t="s">
        <v>1496</v>
      </c>
      <c r="H1349" s="170" t="s">
        <v>1</v>
      </c>
      <c r="I1349" s="172"/>
      <c r="L1349" s="169"/>
      <c r="M1349" s="173"/>
      <c r="N1349" s="174"/>
      <c r="O1349" s="174"/>
      <c r="P1349" s="174"/>
      <c r="Q1349" s="174"/>
      <c r="R1349" s="174"/>
      <c r="S1349" s="174"/>
      <c r="T1349" s="175"/>
      <c r="AT1349" s="170" t="s">
        <v>178</v>
      </c>
      <c r="AU1349" s="170" t="s">
        <v>176</v>
      </c>
      <c r="AV1349" s="14" t="s">
        <v>86</v>
      </c>
      <c r="AW1349" s="14" t="s">
        <v>33</v>
      </c>
      <c r="AX1349" s="14" t="s">
        <v>78</v>
      </c>
      <c r="AY1349" s="170" t="s">
        <v>169</v>
      </c>
    </row>
    <row r="1350" spans="1:65" s="14" customFormat="1">
      <c r="B1350" s="169"/>
      <c r="D1350" s="161" t="s">
        <v>178</v>
      </c>
      <c r="E1350" s="170" t="s">
        <v>1</v>
      </c>
      <c r="F1350" s="171" t="s">
        <v>1176</v>
      </c>
      <c r="H1350" s="170" t="s">
        <v>1</v>
      </c>
      <c r="I1350" s="172"/>
      <c r="L1350" s="169"/>
      <c r="M1350" s="173"/>
      <c r="N1350" s="174"/>
      <c r="O1350" s="174"/>
      <c r="P1350" s="174"/>
      <c r="Q1350" s="174"/>
      <c r="R1350" s="174"/>
      <c r="S1350" s="174"/>
      <c r="T1350" s="175"/>
      <c r="AT1350" s="170" t="s">
        <v>178</v>
      </c>
      <c r="AU1350" s="170" t="s">
        <v>176</v>
      </c>
      <c r="AV1350" s="14" t="s">
        <v>86</v>
      </c>
      <c r="AW1350" s="14" t="s">
        <v>33</v>
      </c>
      <c r="AX1350" s="14" t="s">
        <v>78</v>
      </c>
      <c r="AY1350" s="170" t="s">
        <v>169</v>
      </c>
    </row>
    <row r="1351" spans="1:65" s="13" customFormat="1">
      <c r="B1351" s="160"/>
      <c r="D1351" s="161" t="s">
        <v>178</v>
      </c>
      <c r="E1351" s="162" t="s">
        <v>1</v>
      </c>
      <c r="F1351" s="163" t="s">
        <v>1511</v>
      </c>
      <c r="H1351" s="164">
        <v>160.19999999999999</v>
      </c>
      <c r="I1351" s="165"/>
      <c r="L1351" s="160"/>
      <c r="M1351" s="166"/>
      <c r="N1351" s="167"/>
      <c r="O1351" s="167"/>
      <c r="P1351" s="167"/>
      <c r="Q1351" s="167"/>
      <c r="R1351" s="167"/>
      <c r="S1351" s="167"/>
      <c r="T1351" s="168"/>
      <c r="AT1351" s="162" t="s">
        <v>178</v>
      </c>
      <c r="AU1351" s="162" t="s">
        <v>176</v>
      </c>
      <c r="AV1351" s="13" t="s">
        <v>176</v>
      </c>
      <c r="AW1351" s="13" t="s">
        <v>33</v>
      </c>
      <c r="AX1351" s="13" t="s">
        <v>78</v>
      </c>
      <c r="AY1351" s="162" t="s">
        <v>169</v>
      </c>
    </row>
    <row r="1352" spans="1:65" s="14" customFormat="1">
      <c r="B1352" s="169"/>
      <c r="D1352" s="161" t="s">
        <v>178</v>
      </c>
      <c r="E1352" s="170" t="s">
        <v>1</v>
      </c>
      <c r="F1352" s="171" t="s">
        <v>1512</v>
      </c>
      <c r="H1352" s="170" t="s">
        <v>1</v>
      </c>
      <c r="I1352" s="172"/>
      <c r="L1352" s="169"/>
      <c r="M1352" s="173"/>
      <c r="N1352" s="174"/>
      <c r="O1352" s="174"/>
      <c r="P1352" s="174"/>
      <c r="Q1352" s="174"/>
      <c r="R1352" s="174"/>
      <c r="S1352" s="174"/>
      <c r="T1352" s="175"/>
      <c r="AT1352" s="170" t="s">
        <v>178</v>
      </c>
      <c r="AU1352" s="170" t="s">
        <v>176</v>
      </c>
      <c r="AV1352" s="14" t="s">
        <v>86</v>
      </c>
      <c r="AW1352" s="14" t="s">
        <v>33</v>
      </c>
      <c r="AX1352" s="14" t="s">
        <v>78</v>
      </c>
      <c r="AY1352" s="170" t="s">
        <v>169</v>
      </c>
    </row>
    <row r="1353" spans="1:65" s="13" customFormat="1">
      <c r="B1353" s="160"/>
      <c r="D1353" s="161" t="s">
        <v>178</v>
      </c>
      <c r="E1353" s="162" t="s">
        <v>1</v>
      </c>
      <c r="F1353" s="163" t="s">
        <v>1513</v>
      </c>
      <c r="H1353" s="164">
        <v>26.8</v>
      </c>
      <c r="I1353" s="165"/>
      <c r="L1353" s="160"/>
      <c r="M1353" s="166"/>
      <c r="N1353" s="167"/>
      <c r="O1353" s="167"/>
      <c r="P1353" s="167"/>
      <c r="Q1353" s="167"/>
      <c r="R1353" s="167"/>
      <c r="S1353" s="167"/>
      <c r="T1353" s="168"/>
      <c r="AT1353" s="162" t="s">
        <v>178</v>
      </c>
      <c r="AU1353" s="162" t="s">
        <v>176</v>
      </c>
      <c r="AV1353" s="13" t="s">
        <v>176</v>
      </c>
      <c r="AW1353" s="13" t="s">
        <v>33</v>
      </c>
      <c r="AX1353" s="13" t="s">
        <v>78</v>
      </c>
      <c r="AY1353" s="162" t="s">
        <v>169</v>
      </c>
    </row>
    <row r="1354" spans="1:65" s="16" customFormat="1">
      <c r="B1354" s="184"/>
      <c r="D1354" s="161" t="s">
        <v>178</v>
      </c>
      <c r="E1354" s="185" t="s">
        <v>1</v>
      </c>
      <c r="F1354" s="186" t="s">
        <v>201</v>
      </c>
      <c r="H1354" s="187">
        <v>187</v>
      </c>
      <c r="I1354" s="188"/>
      <c r="L1354" s="184"/>
      <c r="M1354" s="189"/>
      <c r="N1354" s="190"/>
      <c r="O1354" s="190"/>
      <c r="P1354" s="190"/>
      <c r="Q1354" s="190"/>
      <c r="R1354" s="190"/>
      <c r="S1354" s="190"/>
      <c r="T1354" s="191"/>
      <c r="AT1354" s="185" t="s">
        <v>178</v>
      </c>
      <c r="AU1354" s="185" t="s">
        <v>176</v>
      </c>
      <c r="AV1354" s="16" t="s">
        <v>187</v>
      </c>
      <c r="AW1354" s="16" t="s">
        <v>33</v>
      </c>
      <c r="AX1354" s="16" t="s">
        <v>78</v>
      </c>
      <c r="AY1354" s="185" t="s">
        <v>169</v>
      </c>
    </row>
    <row r="1355" spans="1:65" s="14" customFormat="1">
      <c r="B1355" s="169"/>
      <c r="D1355" s="161" t="s">
        <v>178</v>
      </c>
      <c r="E1355" s="170" t="s">
        <v>1</v>
      </c>
      <c r="F1355" s="171" t="s">
        <v>1178</v>
      </c>
      <c r="H1355" s="170" t="s">
        <v>1</v>
      </c>
      <c r="I1355" s="172"/>
      <c r="L1355" s="169"/>
      <c r="M1355" s="173"/>
      <c r="N1355" s="174"/>
      <c r="O1355" s="174"/>
      <c r="P1355" s="174"/>
      <c r="Q1355" s="174"/>
      <c r="R1355" s="174"/>
      <c r="S1355" s="174"/>
      <c r="T1355" s="175"/>
      <c r="AT1355" s="170" t="s">
        <v>178</v>
      </c>
      <c r="AU1355" s="170" t="s">
        <v>176</v>
      </c>
      <c r="AV1355" s="14" t="s">
        <v>86</v>
      </c>
      <c r="AW1355" s="14" t="s">
        <v>33</v>
      </c>
      <c r="AX1355" s="14" t="s">
        <v>78</v>
      </c>
      <c r="AY1355" s="170" t="s">
        <v>169</v>
      </c>
    </row>
    <row r="1356" spans="1:65" s="13" customFormat="1">
      <c r="B1356" s="160"/>
      <c r="D1356" s="161" t="s">
        <v>178</v>
      </c>
      <c r="E1356" s="162" t="s">
        <v>1</v>
      </c>
      <c r="F1356" s="163" t="s">
        <v>1514</v>
      </c>
      <c r="H1356" s="164">
        <v>184.34299999999999</v>
      </c>
      <c r="I1356" s="165"/>
      <c r="L1356" s="160"/>
      <c r="M1356" s="166"/>
      <c r="N1356" s="167"/>
      <c r="O1356" s="167"/>
      <c r="P1356" s="167"/>
      <c r="Q1356" s="167"/>
      <c r="R1356" s="167"/>
      <c r="S1356" s="167"/>
      <c r="T1356" s="168"/>
      <c r="AT1356" s="162" t="s">
        <v>178</v>
      </c>
      <c r="AU1356" s="162" t="s">
        <v>176</v>
      </c>
      <c r="AV1356" s="13" t="s">
        <v>176</v>
      </c>
      <c r="AW1356" s="13" t="s">
        <v>33</v>
      </c>
      <c r="AX1356" s="13" t="s">
        <v>78</v>
      </c>
      <c r="AY1356" s="162" t="s">
        <v>169</v>
      </c>
    </row>
    <row r="1357" spans="1:65" s="14" customFormat="1">
      <c r="B1357" s="169"/>
      <c r="D1357" s="161" t="s">
        <v>178</v>
      </c>
      <c r="E1357" s="170" t="s">
        <v>1</v>
      </c>
      <c r="F1357" s="171" t="s">
        <v>1512</v>
      </c>
      <c r="H1357" s="170" t="s">
        <v>1</v>
      </c>
      <c r="I1357" s="172"/>
      <c r="L1357" s="169"/>
      <c r="M1357" s="173"/>
      <c r="N1357" s="174"/>
      <c r="O1357" s="174"/>
      <c r="P1357" s="174"/>
      <c r="Q1357" s="174"/>
      <c r="R1357" s="174"/>
      <c r="S1357" s="174"/>
      <c r="T1357" s="175"/>
      <c r="AT1357" s="170" t="s">
        <v>178</v>
      </c>
      <c r="AU1357" s="170" t="s">
        <v>176</v>
      </c>
      <c r="AV1357" s="14" t="s">
        <v>86</v>
      </c>
      <c r="AW1357" s="14" t="s">
        <v>33</v>
      </c>
      <c r="AX1357" s="14" t="s">
        <v>78</v>
      </c>
      <c r="AY1357" s="170" t="s">
        <v>169</v>
      </c>
    </row>
    <row r="1358" spans="1:65" s="13" customFormat="1">
      <c r="B1358" s="160"/>
      <c r="D1358" s="161" t="s">
        <v>178</v>
      </c>
      <c r="E1358" s="162" t="s">
        <v>1</v>
      </c>
      <c r="F1358" s="163" t="s">
        <v>1515</v>
      </c>
      <c r="H1358" s="164">
        <v>31.15</v>
      </c>
      <c r="I1358" s="165"/>
      <c r="L1358" s="160"/>
      <c r="M1358" s="166"/>
      <c r="N1358" s="167"/>
      <c r="O1358" s="167"/>
      <c r="P1358" s="167"/>
      <c r="Q1358" s="167"/>
      <c r="R1358" s="167"/>
      <c r="S1358" s="167"/>
      <c r="T1358" s="168"/>
      <c r="AT1358" s="162" t="s">
        <v>178</v>
      </c>
      <c r="AU1358" s="162" t="s">
        <v>176</v>
      </c>
      <c r="AV1358" s="13" t="s">
        <v>176</v>
      </c>
      <c r="AW1358" s="13" t="s">
        <v>33</v>
      </c>
      <c r="AX1358" s="13" t="s">
        <v>78</v>
      </c>
      <c r="AY1358" s="162" t="s">
        <v>169</v>
      </c>
    </row>
    <row r="1359" spans="1:65" s="16" customFormat="1">
      <c r="B1359" s="184"/>
      <c r="D1359" s="161" t="s">
        <v>178</v>
      </c>
      <c r="E1359" s="185" t="s">
        <v>1</v>
      </c>
      <c r="F1359" s="186" t="s">
        <v>201</v>
      </c>
      <c r="H1359" s="187">
        <v>215.49299999999999</v>
      </c>
      <c r="I1359" s="188"/>
      <c r="L1359" s="184"/>
      <c r="M1359" s="189"/>
      <c r="N1359" s="190"/>
      <c r="O1359" s="190"/>
      <c r="P1359" s="190"/>
      <c r="Q1359" s="190"/>
      <c r="R1359" s="190"/>
      <c r="S1359" s="190"/>
      <c r="T1359" s="191"/>
      <c r="AT1359" s="185" t="s">
        <v>178</v>
      </c>
      <c r="AU1359" s="185" t="s">
        <v>176</v>
      </c>
      <c r="AV1359" s="16" t="s">
        <v>187</v>
      </c>
      <c r="AW1359" s="16" t="s">
        <v>33</v>
      </c>
      <c r="AX1359" s="16" t="s">
        <v>78</v>
      </c>
      <c r="AY1359" s="185" t="s">
        <v>169</v>
      </c>
    </row>
    <row r="1360" spans="1:65" s="15" customFormat="1">
      <c r="B1360" s="176"/>
      <c r="D1360" s="161" t="s">
        <v>178</v>
      </c>
      <c r="E1360" s="177" t="s">
        <v>1</v>
      </c>
      <c r="F1360" s="178" t="s">
        <v>186</v>
      </c>
      <c r="H1360" s="179">
        <v>402.49299999999994</v>
      </c>
      <c r="I1360" s="180"/>
      <c r="L1360" s="176"/>
      <c r="M1360" s="181"/>
      <c r="N1360" s="182"/>
      <c r="O1360" s="182"/>
      <c r="P1360" s="182"/>
      <c r="Q1360" s="182"/>
      <c r="R1360" s="182"/>
      <c r="S1360" s="182"/>
      <c r="T1360" s="183"/>
      <c r="AT1360" s="177" t="s">
        <v>178</v>
      </c>
      <c r="AU1360" s="177" t="s">
        <v>176</v>
      </c>
      <c r="AV1360" s="15" t="s">
        <v>175</v>
      </c>
      <c r="AW1360" s="15" t="s">
        <v>33</v>
      </c>
      <c r="AX1360" s="15" t="s">
        <v>86</v>
      </c>
      <c r="AY1360" s="177" t="s">
        <v>169</v>
      </c>
    </row>
    <row r="1361" spans="1:65" s="2" customFormat="1" ht="24.15" customHeight="1">
      <c r="A1361" s="33"/>
      <c r="B1361" s="145"/>
      <c r="C1361" s="192" t="s">
        <v>1516</v>
      </c>
      <c r="D1361" s="192" t="s">
        <v>345</v>
      </c>
      <c r="E1361" s="193" t="s">
        <v>1517</v>
      </c>
      <c r="F1361" s="194" t="s">
        <v>1518</v>
      </c>
      <c r="G1361" s="195" t="s">
        <v>328</v>
      </c>
      <c r="H1361" s="196">
        <v>462.86700000000002</v>
      </c>
      <c r="I1361" s="197"/>
      <c r="J1361" s="196">
        <f>ROUND(I1361*H1361,3)</f>
        <v>0</v>
      </c>
      <c r="K1361" s="198"/>
      <c r="L1361" s="199"/>
      <c r="M1361" s="200" t="s">
        <v>1</v>
      </c>
      <c r="N1361" s="201" t="s">
        <v>44</v>
      </c>
      <c r="O1361" s="59"/>
      <c r="P1361" s="155">
        <f>O1361*H1361</f>
        <v>0</v>
      </c>
      <c r="Q1361" s="155">
        <v>4.2500000000000003E-3</v>
      </c>
      <c r="R1361" s="155">
        <f>Q1361*H1361</f>
        <v>1.9671847500000001</v>
      </c>
      <c r="S1361" s="155">
        <v>0</v>
      </c>
      <c r="T1361" s="156">
        <f>S1361*H1361</f>
        <v>0</v>
      </c>
      <c r="U1361" s="33"/>
      <c r="V1361" s="33"/>
      <c r="W1361" s="33"/>
      <c r="X1361" s="33"/>
      <c r="Y1361" s="33"/>
      <c r="Z1361" s="33"/>
      <c r="AA1361" s="33"/>
      <c r="AB1361" s="33"/>
      <c r="AC1361" s="33"/>
      <c r="AD1361" s="33"/>
      <c r="AE1361" s="33"/>
      <c r="AR1361" s="157" t="s">
        <v>468</v>
      </c>
      <c r="AT1361" s="157" t="s">
        <v>345</v>
      </c>
      <c r="AU1361" s="157" t="s">
        <v>176</v>
      </c>
      <c r="AY1361" s="18" t="s">
        <v>169</v>
      </c>
      <c r="BE1361" s="158">
        <f>IF(N1361="základná",J1361,0)</f>
        <v>0</v>
      </c>
      <c r="BF1361" s="158">
        <f>IF(N1361="znížená",J1361,0)</f>
        <v>0</v>
      </c>
      <c r="BG1361" s="158">
        <f>IF(N1361="zákl. prenesená",J1361,0)</f>
        <v>0</v>
      </c>
      <c r="BH1361" s="158">
        <f>IF(N1361="zníž. prenesená",J1361,0)</f>
        <v>0</v>
      </c>
      <c r="BI1361" s="158">
        <f>IF(N1361="nulová",J1361,0)</f>
        <v>0</v>
      </c>
      <c r="BJ1361" s="18" t="s">
        <v>176</v>
      </c>
      <c r="BK1361" s="159">
        <f>ROUND(I1361*H1361,3)</f>
        <v>0</v>
      </c>
      <c r="BL1361" s="18" t="s">
        <v>325</v>
      </c>
      <c r="BM1361" s="157" t="s">
        <v>1519</v>
      </c>
    </row>
    <row r="1362" spans="1:65" s="13" customFormat="1">
      <c r="B1362" s="160"/>
      <c r="D1362" s="161" t="s">
        <v>178</v>
      </c>
      <c r="E1362" s="162" t="s">
        <v>1</v>
      </c>
      <c r="F1362" s="163" t="s">
        <v>1520</v>
      </c>
      <c r="H1362" s="164">
        <v>462.86700000000002</v>
      </c>
      <c r="I1362" s="165"/>
      <c r="L1362" s="160"/>
      <c r="M1362" s="166"/>
      <c r="N1362" s="167"/>
      <c r="O1362" s="167"/>
      <c r="P1362" s="167"/>
      <c r="Q1362" s="167"/>
      <c r="R1362" s="167"/>
      <c r="S1362" s="167"/>
      <c r="T1362" s="168"/>
      <c r="AT1362" s="162" t="s">
        <v>178</v>
      </c>
      <c r="AU1362" s="162" t="s">
        <v>176</v>
      </c>
      <c r="AV1362" s="13" t="s">
        <v>176</v>
      </c>
      <c r="AW1362" s="13" t="s">
        <v>33</v>
      </c>
      <c r="AX1362" s="13" t="s">
        <v>86</v>
      </c>
      <c r="AY1362" s="162" t="s">
        <v>169</v>
      </c>
    </row>
    <row r="1363" spans="1:65" s="2" customFormat="1" ht="24.15" customHeight="1">
      <c r="A1363" s="33"/>
      <c r="B1363" s="145"/>
      <c r="C1363" s="146" t="s">
        <v>1521</v>
      </c>
      <c r="D1363" s="146" t="s">
        <v>171</v>
      </c>
      <c r="E1363" s="147" t="s">
        <v>1522</v>
      </c>
      <c r="F1363" s="148" t="s">
        <v>1523</v>
      </c>
      <c r="G1363" s="149" t="s">
        <v>328</v>
      </c>
      <c r="H1363" s="150">
        <v>402.07299999999998</v>
      </c>
      <c r="I1363" s="151"/>
      <c r="J1363" s="150">
        <f>ROUND(I1363*H1363,3)</f>
        <v>0</v>
      </c>
      <c r="K1363" s="152"/>
      <c r="L1363" s="34"/>
      <c r="M1363" s="153" t="s">
        <v>1</v>
      </c>
      <c r="N1363" s="154" t="s">
        <v>44</v>
      </c>
      <c r="O1363" s="59"/>
      <c r="P1363" s="155">
        <f>O1363*H1363</f>
        <v>0</v>
      </c>
      <c r="Q1363" s="155">
        <v>0</v>
      </c>
      <c r="R1363" s="155">
        <f>Q1363*H1363</f>
        <v>0</v>
      </c>
      <c r="S1363" s="155">
        <v>0</v>
      </c>
      <c r="T1363" s="156">
        <f>S1363*H1363</f>
        <v>0</v>
      </c>
      <c r="U1363" s="33"/>
      <c r="V1363" s="33"/>
      <c r="W1363" s="33"/>
      <c r="X1363" s="33"/>
      <c r="Y1363" s="33"/>
      <c r="Z1363" s="33"/>
      <c r="AA1363" s="33"/>
      <c r="AB1363" s="33"/>
      <c r="AC1363" s="33"/>
      <c r="AD1363" s="33"/>
      <c r="AE1363" s="33"/>
      <c r="AR1363" s="157" t="s">
        <v>325</v>
      </c>
      <c r="AT1363" s="157" t="s">
        <v>171</v>
      </c>
      <c r="AU1363" s="157" t="s">
        <v>176</v>
      </c>
      <c r="AY1363" s="18" t="s">
        <v>169</v>
      </c>
      <c r="BE1363" s="158">
        <f>IF(N1363="základná",J1363,0)</f>
        <v>0</v>
      </c>
      <c r="BF1363" s="158">
        <f>IF(N1363="znížená",J1363,0)</f>
        <v>0</v>
      </c>
      <c r="BG1363" s="158">
        <f>IF(N1363="zákl. prenesená",J1363,0)</f>
        <v>0</v>
      </c>
      <c r="BH1363" s="158">
        <f>IF(N1363="zníž. prenesená",J1363,0)</f>
        <v>0</v>
      </c>
      <c r="BI1363" s="158">
        <f>IF(N1363="nulová",J1363,0)</f>
        <v>0</v>
      </c>
      <c r="BJ1363" s="18" t="s">
        <v>176</v>
      </c>
      <c r="BK1363" s="159">
        <f>ROUND(I1363*H1363,3)</f>
        <v>0</v>
      </c>
      <c r="BL1363" s="18" t="s">
        <v>325</v>
      </c>
      <c r="BM1363" s="157" t="s">
        <v>1524</v>
      </c>
    </row>
    <row r="1364" spans="1:65" s="14" customFormat="1">
      <c r="B1364" s="169"/>
      <c r="D1364" s="161" t="s">
        <v>178</v>
      </c>
      <c r="E1364" s="170" t="s">
        <v>1</v>
      </c>
      <c r="F1364" s="171" t="s">
        <v>1496</v>
      </c>
      <c r="H1364" s="170" t="s">
        <v>1</v>
      </c>
      <c r="I1364" s="172"/>
      <c r="L1364" s="169"/>
      <c r="M1364" s="173"/>
      <c r="N1364" s="174"/>
      <c r="O1364" s="174"/>
      <c r="P1364" s="174"/>
      <c r="Q1364" s="174"/>
      <c r="R1364" s="174"/>
      <c r="S1364" s="174"/>
      <c r="T1364" s="175"/>
      <c r="AT1364" s="170" t="s">
        <v>178</v>
      </c>
      <c r="AU1364" s="170" t="s">
        <v>176</v>
      </c>
      <c r="AV1364" s="14" t="s">
        <v>86</v>
      </c>
      <c r="AW1364" s="14" t="s">
        <v>33</v>
      </c>
      <c r="AX1364" s="14" t="s">
        <v>78</v>
      </c>
      <c r="AY1364" s="170" t="s">
        <v>169</v>
      </c>
    </row>
    <row r="1365" spans="1:65" s="14" customFormat="1">
      <c r="B1365" s="169"/>
      <c r="D1365" s="161" t="s">
        <v>178</v>
      </c>
      <c r="E1365" s="170" t="s">
        <v>1</v>
      </c>
      <c r="F1365" s="171" t="s">
        <v>1176</v>
      </c>
      <c r="H1365" s="170" t="s">
        <v>1</v>
      </c>
      <c r="I1365" s="172"/>
      <c r="L1365" s="169"/>
      <c r="M1365" s="173"/>
      <c r="N1365" s="174"/>
      <c r="O1365" s="174"/>
      <c r="P1365" s="174"/>
      <c r="Q1365" s="174"/>
      <c r="R1365" s="174"/>
      <c r="S1365" s="174"/>
      <c r="T1365" s="175"/>
      <c r="AT1365" s="170" t="s">
        <v>178</v>
      </c>
      <c r="AU1365" s="170" t="s">
        <v>176</v>
      </c>
      <c r="AV1365" s="14" t="s">
        <v>86</v>
      </c>
      <c r="AW1365" s="14" t="s">
        <v>33</v>
      </c>
      <c r="AX1365" s="14" t="s">
        <v>78</v>
      </c>
      <c r="AY1365" s="170" t="s">
        <v>169</v>
      </c>
    </row>
    <row r="1366" spans="1:65" s="13" customFormat="1">
      <c r="B1366" s="160"/>
      <c r="D1366" s="161" t="s">
        <v>178</v>
      </c>
      <c r="E1366" s="162" t="s">
        <v>1</v>
      </c>
      <c r="F1366" s="163" t="s">
        <v>1497</v>
      </c>
      <c r="H1366" s="164">
        <v>157.53</v>
      </c>
      <c r="I1366" s="165"/>
      <c r="L1366" s="160"/>
      <c r="M1366" s="166"/>
      <c r="N1366" s="167"/>
      <c r="O1366" s="167"/>
      <c r="P1366" s="167"/>
      <c r="Q1366" s="167"/>
      <c r="R1366" s="167"/>
      <c r="S1366" s="167"/>
      <c r="T1366" s="168"/>
      <c r="AT1366" s="162" t="s">
        <v>178</v>
      </c>
      <c r="AU1366" s="162" t="s">
        <v>176</v>
      </c>
      <c r="AV1366" s="13" t="s">
        <v>176</v>
      </c>
      <c r="AW1366" s="13" t="s">
        <v>33</v>
      </c>
      <c r="AX1366" s="13" t="s">
        <v>78</v>
      </c>
      <c r="AY1366" s="162" t="s">
        <v>169</v>
      </c>
    </row>
    <row r="1367" spans="1:65" s="14" customFormat="1">
      <c r="B1367" s="169"/>
      <c r="D1367" s="161" t="s">
        <v>178</v>
      </c>
      <c r="E1367" s="170" t="s">
        <v>1</v>
      </c>
      <c r="F1367" s="171" t="s">
        <v>1525</v>
      </c>
      <c r="H1367" s="170" t="s">
        <v>1</v>
      </c>
      <c r="I1367" s="172"/>
      <c r="L1367" s="169"/>
      <c r="M1367" s="173"/>
      <c r="N1367" s="174"/>
      <c r="O1367" s="174"/>
      <c r="P1367" s="174"/>
      <c r="Q1367" s="174"/>
      <c r="R1367" s="174"/>
      <c r="S1367" s="174"/>
      <c r="T1367" s="175"/>
      <c r="AT1367" s="170" t="s">
        <v>178</v>
      </c>
      <c r="AU1367" s="170" t="s">
        <v>176</v>
      </c>
      <c r="AV1367" s="14" t="s">
        <v>86</v>
      </c>
      <c r="AW1367" s="14" t="s">
        <v>33</v>
      </c>
      <c r="AX1367" s="14" t="s">
        <v>78</v>
      </c>
      <c r="AY1367" s="170" t="s">
        <v>169</v>
      </c>
    </row>
    <row r="1368" spans="1:65" s="13" customFormat="1">
      <c r="B1368" s="160"/>
      <c r="D1368" s="161" t="s">
        <v>178</v>
      </c>
      <c r="E1368" s="162" t="s">
        <v>1</v>
      </c>
      <c r="F1368" s="163" t="s">
        <v>1526</v>
      </c>
      <c r="H1368" s="164">
        <v>29.26</v>
      </c>
      <c r="I1368" s="165"/>
      <c r="L1368" s="160"/>
      <c r="M1368" s="166"/>
      <c r="N1368" s="167"/>
      <c r="O1368" s="167"/>
      <c r="P1368" s="167"/>
      <c r="Q1368" s="167"/>
      <c r="R1368" s="167"/>
      <c r="S1368" s="167"/>
      <c r="T1368" s="168"/>
      <c r="AT1368" s="162" t="s">
        <v>178</v>
      </c>
      <c r="AU1368" s="162" t="s">
        <v>176</v>
      </c>
      <c r="AV1368" s="13" t="s">
        <v>176</v>
      </c>
      <c r="AW1368" s="13" t="s">
        <v>33</v>
      </c>
      <c r="AX1368" s="13" t="s">
        <v>78</v>
      </c>
      <c r="AY1368" s="162" t="s">
        <v>169</v>
      </c>
    </row>
    <row r="1369" spans="1:65" s="16" customFormat="1">
      <c r="B1369" s="184"/>
      <c r="D1369" s="161" t="s">
        <v>178</v>
      </c>
      <c r="E1369" s="185" t="s">
        <v>1</v>
      </c>
      <c r="F1369" s="186" t="s">
        <v>201</v>
      </c>
      <c r="H1369" s="187">
        <v>186.79</v>
      </c>
      <c r="I1369" s="188"/>
      <c r="L1369" s="184"/>
      <c r="M1369" s="189"/>
      <c r="N1369" s="190"/>
      <c r="O1369" s="190"/>
      <c r="P1369" s="190"/>
      <c r="Q1369" s="190"/>
      <c r="R1369" s="190"/>
      <c r="S1369" s="190"/>
      <c r="T1369" s="191"/>
      <c r="AT1369" s="185" t="s">
        <v>178</v>
      </c>
      <c r="AU1369" s="185" t="s">
        <v>176</v>
      </c>
      <c r="AV1369" s="16" t="s">
        <v>187</v>
      </c>
      <c r="AW1369" s="16" t="s">
        <v>33</v>
      </c>
      <c r="AX1369" s="16" t="s">
        <v>78</v>
      </c>
      <c r="AY1369" s="185" t="s">
        <v>169</v>
      </c>
    </row>
    <row r="1370" spans="1:65" s="14" customFormat="1">
      <c r="B1370" s="169"/>
      <c r="D1370" s="161" t="s">
        <v>178</v>
      </c>
      <c r="E1370" s="170" t="s">
        <v>1</v>
      </c>
      <c r="F1370" s="171" t="s">
        <v>1178</v>
      </c>
      <c r="H1370" s="170" t="s">
        <v>1</v>
      </c>
      <c r="I1370" s="172"/>
      <c r="L1370" s="169"/>
      <c r="M1370" s="173"/>
      <c r="N1370" s="174"/>
      <c r="O1370" s="174"/>
      <c r="P1370" s="174"/>
      <c r="Q1370" s="174"/>
      <c r="R1370" s="174"/>
      <c r="S1370" s="174"/>
      <c r="T1370" s="175"/>
      <c r="AT1370" s="170" t="s">
        <v>178</v>
      </c>
      <c r="AU1370" s="170" t="s">
        <v>176</v>
      </c>
      <c r="AV1370" s="14" t="s">
        <v>86</v>
      </c>
      <c r="AW1370" s="14" t="s">
        <v>33</v>
      </c>
      <c r="AX1370" s="14" t="s">
        <v>78</v>
      </c>
      <c r="AY1370" s="170" t="s">
        <v>169</v>
      </c>
    </row>
    <row r="1371" spans="1:65" s="13" customFormat="1">
      <c r="B1371" s="160"/>
      <c r="D1371" s="161" t="s">
        <v>178</v>
      </c>
      <c r="E1371" s="162" t="s">
        <v>1</v>
      </c>
      <c r="F1371" s="163" t="s">
        <v>1500</v>
      </c>
      <c r="H1371" s="164">
        <v>181.238</v>
      </c>
      <c r="I1371" s="165"/>
      <c r="L1371" s="160"/>
      <c r="M1371" s="166"/>
      <c r="N1371" s="167"/>
      <c r="O1371" s="167"/>
      <c r="P1371" s="167"/>
      <c r="Q1371" s="167"/>
      <c r="R1371" s="167"/>
      <c r="S1371" s="167"/>
      <c r="T1371" s="168"/>
      <c r="AT1371" s="162" t="s">
        <v>178</v>
      </c>
      <c r="AU1371" s="162" t="s">
        <v>176</v>
      </c>
      <c r="AV1371" s="13" t="s">
        <v>176</v>
      </c>
      <c r="AW1371" s="13" t="s">
        <v>33</v>
      </c>
      <c r="AX1371" s="13" t="s">
        <v>78</v>
      </c>
      <c r="AY1371" s="162" t="s">
        <v>169</v>
      </c>
    </row>
    <row r="1372" spans="1:65" s="14" customFormat="1">
      <c r="B1372" s="169"/>
      <c r="D1372" s="161" t="s">
        <v>178</v>
      </c>
      <c r="E1372" s="170" t="s">
        <v>1</v>
      </c>
      <c r="F1372" s="171" t="s">
        <v>1525</v>
      </c>
      <c r="H1372" s="170" t="s">
        <v>1</v>
      </c>
      <c r="I1372" s="172"/>
      <c r="L1372" s="169"/>
      <c r="M1372" s="173"/>
      <c r="N1372" s="174"/>
      <c r="O1372" s="174"/>
      <c r="P1372" s="174"/>
      <c r="Q1372" s="174"/>
      <c r="R1372" s="174"/>
      <c r="S1372" s="174"/>
      <c r="T1372" s="175"/>
      <c r="AT1372" s="170" t="s">
        <v>178</v>
      </c>
      <c r="AU1372" s="170" t="s">
        <v>176</v>
      </c>
      <c r="AV1372" s="14" t="s">
        <v>86</v>
      </c>
      <c r="AW1372" s="14" t="s">
        <v>33</v>
      </c>
      <c r="AX1372" s="14" t="s">
        <v>78</v>
      </c>
      <c r="AY1372" s="170" t="s">
        <v>169</v>
      </c>
    </row>
    <row r="1373" spans="1:65" s="13" customFormat="1">
      <c r="B1373" s="160"/>
      <c r="D1373" s="161" t="s">
        <v>178</v>
      </c>
      <c r="E1373" s="162" t="s">
        <v>1</v>
      </c>
      <c r="F1373" s="163" t="s">
        <v>1527</v>
      </c>
      <c r="H1373" s="164">
        <v>34.045000000000002</v>
      </c>
      <c r="I1373" s="165"/>
      <c r="L1373" s="160"/>
      <c r="M1373" s="166"/>
      <c r="N1373" s="167"/>
      <c r="O1373" s="167"/>
      <c r="P1373" s="167"/>
      <c r="Q1373" s="167"/>
      <c r="R1373" s="167"/>
      <c r="S1373" s="167"/>
      <c r="T1373" s="168"/>
      <c r="AT1373" s="162" t="s">
        <v>178</v>
      </c>
      <c r="AU1373" s="162" t="s">
        <v>176</v>
      </c>
      <c r="AV1373" s="13" t="s">
        <v>176</v>
      </c>
      <c r="AW1373" s="13" t="s">
        <v>33</v>
      </c>
      <c r="AX1373" s="13" t="s">
        <v>78</v>
      </c>
      <c r="AY1373" s="162" t="s">
        <v>169</v>
      </c>
    </row>
    <row r="1374" spans="1:65" s="16" customFormat="1">
      <c r="B1374" s="184"/>
      <c r="D1374" s="161" t="s">
        <v>178</v>
      </c>
      <c r="E1374" s="185" t="s">
        <v>1</v>
      </c>
      <c r="F1374" s="186" t="s">
        <v>201</v>
      </c>
      <c r="H1374" s="187">
        <v>215.28300000000002</v>
      </c>
      <c r="I1374" s="188"/>
      <c r="L1374" s="184"/>
      <c r="M1374" s="189"/>
      <c r="N1374" s="190"/>
      <c r="O1374" s="190"/>
      <c r="P1374" s="190"/>
      <c r="Q1374" s="190"/>
      <c r="R1374" s="190"/>
      <c r="S1374" s="190"/>
      <c r="T1374" s="191"/>
      <c r="AT1374" s="185" t="s">
        <v>178</v>
      </c>
      <c r="AU1374" s="185" t="s">
        <v>176</v>
      </c>
      <c r="AV1374" s="16" t="s">
        <v>187</v>
      </c>
      <c r="AW1374" s="16" t="s">
        <v>33</v>
      </c>
      <c r="AX1374" s="16" t="s">
        <v>78</v>
      </c>
      <c r="AY1374" s="185" t="s">
        <v>169</v>
      </c>
    </row>
    <row r="1375" spans="1:65" s="15" customFormat="1">
      <c r="B1375" s="176"/>
      <c r="D1375" s="161" t="s">
        <v>178</v>
      </c>
      <c r="E1375" s="177" t="s">
        <v>1</v>
      </c>
      <c r="F1375" s="178" t="s">
        <v>186</v>
      </c>
      <c r="H1375" s="179">
        <v>402.07300000000004</v>
      </c>
      <c r="I1375" s="180"/>
      <c r="L1375" s="176"/>
      <c r="M1375" s="181"/>
      <c r="N1375" s="182"/>
      <c r="O1375" s="182"/>
      <c r="P1375" s="182"/>
      <c r="Q1375" s="182"/>
      <c r="R1375" s="182"/>
      <c r="S1375" s="182"/>
      <c r="T1375" s="183"/>
      <c r="AT1375" s="177" t="s">
        <v>178</v>
      </c>
      <c r="AU1375" s="177" t="s">
        <v>176</v>
      </c>
      <c r="AV1375" s="15" t="s">
        <v>175</v>
      </c>
      <c r="AW1375" s="15" t="s">
        <v>33</v>
      </c>
      <c r="AX1375" s="15" t="s">
        <v>86</v>
      </c>
      <c r="AY1375" s="177" t="s">
        <v>169</v>
      </c>
    </row>
    <row r="1376" spans="1:65" s="2" customFormat="1" ht="24.15" customHeight="1">
      <c r="A1376" s="33"/>
      <c r="B1376" s="145"/>
      <c r="C1376" s="192" t="s">
        <v>1528</v>
      </c>
      <c r="D1376" s="192" t="s">
        <v>345</v>
      </c>
      <c r="E1376" s="193" t="s">
        <v>1529</v>
      </c>
      <c r="F1376" s="194" t="s">
        <v>1530</v>
      </c>
      <c r="G1376" s="195" t="s">
        <v>328</v>
      </c>
      <c r="H1376" s="196">
        <v>462.38400000000001</v>
      </c>
      <c r="I1376" s="197"/>
      <c r="J1376" s="196">
        <f>ROUND(I1376*H1376,3)</f>
        <v>0</v>
      </c>
      <c r="K1376" s="198"/>
      <c r="L1376" s="199"/>
      <c r="M1376" s="200" t="s">
        <v>1</v>
      </c>
      <c r="N1376" s="201" t="s">
        <v>44</v>
      </c>
      <c r="O1376" s="59"/>
      <c r="P1376" s="155">
        <f>O1376*H1376</f>
        <v>0</v>
      </c>
      <c r="Q1376" s="155">
        <v>1.9E-3</v>
      </c>
      <c r="R1376" s="155">
        <f>Q1376*H1376</f>
        <v>0.87852960000000002</v>
      </c>
      <c r="S1376" s="155">
        <v>0</v>
      </c>
      <c r="T1376" s="156">
        <f>S1376*H1376</f>
        <v>0</v>
      </c>
      <c r="U1376" s="33"/>
      <c r="V1376" s="33"/>
      <c r="W1376" s="33"/>
      <c r="X1376" s="33"/>
      <c r="Y1376" s="33"/>
      <c r="Z1376" s="33"/>
      <c r="AA1376" s="33"/>
      <c r="AB1376" s="33"/>
      <c r="AC1376" s="33"/>
      <c r="AD1376" s="33"/>
      <c r="AE1376" s="33"/>
      <c r="AR1376" s="157" t="s">
        <v>468</v>
      </c>
      <c r="AT1376" s="157" t="s">
        <v>345</v>
      </c>
      <c r="AU1376" s="157" t="s">
        <v>176</v>
      </c>
      <c r="AY1376" s="18" t="s">
        <v>169</v>
      </c>
      <c r="BE1376" s="158">
        <f>IF(N1376="základná",J1376,0)</f>
        <v>0</v>
      </c>
      <c r="BF1376" s="158">
        <f>IF(N1376="znížená",J1376,0)</f>
        <v>0</v>
      </c>
      <c r="BG1376" s="158">
        <f>IF(N1376="zákl. prenesená",J1376,0)</f>
        <v>0</v>
      </c>
      <c r="BH1376" s="158">
        <f>IF(N1376="zníž. prenesená",J1376,0)</f>
        <v>0</v>
      </c>
      <c r="BI1376" s="158">
        <f>IF(N1376="nulová",J1376,0)</f>
        <v>0</v>
      </c>
      <c r="BJ1376" s="18" t="s">
        <v>176</v>
      </c>
      <c r="BK1376" s="159">
        <f>ROUND(I1376*H1376,3)</f>
        <v>0</v>
      </c>
      <c r="BL1376" s="18" t="s">
        <v>325</v>
      </c>
      <c r="BM1376" s="157" t="s">
        <v>1531</v>
      </c>
    </row>
    <row r="1377" spans="1:65" s="13" customFormat="1">
      <c r="B1377" s="160"/>
      <c r="D1377" s="161" t="s">
        <v>178</v>
      </c>
      <c r="E1377" s="162" t="s">
        <v>1</v>
      </c>
      <c r="F1377" s="163" t="s">
        <v>1532</v>
      </c>
      <c r="H1377" s="164">
        <v>462.38400000000001</v>
      </c>
      <c r="I1377" s="165"/>
      <c r="L1377" s="160"/>
      <c r="M1377" s="166"/>
      <c r="N1377" s="167"/>
      <c r="O1377" s="167"/>
      <c r="P1377" s="167"/>
      <c r="Q1377" s="167"/>
      <c r="R1377" s="167"/>
      <c r="S1377" s="167"/>
      <c r="T1377" s="168"/>
      <c r="AT1377" s="162" t="s">
        <v>178</v>
      </c>
      <c r="AU1377" s="162" t="s">
        <v>176</v>
      </c>
      <c r="AV1377" s="13" t="s">
        <v>176</v>
      </c>
      <c r="AW1377" s="13" t="s">
        <v>33</v>
      </c>
      <c r="AX1377" s="13" t="s">
        <v>86</v>
      </c>
      <c r="AY1377" s="162" t="s">
        <v>169</v>
      </c>
    </row>
    <row r="1378" spans="1:65" s="2" customFormat="1" ht="24.15" customHeight="1">
      <c r="A1378" s="33"/>
      <c r="B1378" s="145"/>
      <c r="C1378" s="146" t="s">
        <v>1533</v>
      </c>
      <c r="D1378" s="146" t="s">
        <v>171</v>
      </c>
      <c r="E1378" s="147" t="s">
        <v>1534</v>
      </c>
      <c r="F1378" s="148" t="s">
        <v>1535</v>
      </c>
      <c r="G1378" s="149" t="s">
        <v>369</v>
      </c>
      <c r="H1378" s="150">
        <v>10</v>
      </c>
      <c r="I1378" s="151"/>
      <c r="J1378" s="150">
        <f>ROUND(I1378*H1378,3)</f>
        <v>0</v>
      </c>
      <c r="K1378" s="152"/>
      <c r="L1378" s="34"/>
      <c r="M1378" s="153" t="s">
        <v>1</v>
      </c>
      <c r="N1378" s="154" t="s">
        <v>44</v>
      </c>
      <c r="O1378" s="59"/>
      <c r="P1378" s="155">
        <f>O1378*H1378</f>
        <v>0</v>
      </c>
      <c r="Q1378" s="155">
        <v>9.0000000000000006E-5</v>
      </c>
      <c r="R1378" s="155">
        <f>Q1378*H1378</f>
        <v>9.0000000000000008E-4</v>
      </c>
      <c r="S1378" s="155">
        <v>0</v>
      </c>
      <c r="T1378" s="156">
        <f>S1378*H1378</f>
        <v>0</v>
      </c>
      <c r="U1378" s="33"/>
      <c r="V1378" s="33"/>
      <c r="W1378" s="33"/>
      <c r="X1378" s="33"/>
      <c r="Y1378" s="33"/>
      <c r="Z1378" s="33"/>
      <c r="AA1378" s="33"/>
      <c r="AB1378" s="33"/>
      <c r="AC1378" s="33"/>
      <c r="AD1378" s="33"/>
      <c r="AE1378" s="33"/>
      <c r="AR1378" s="157" t="s">
        <v>325</v>
      </c>
      <c r="AT1378" s="157" t="s">
        <v>171</v>
      </c>
      <c r="AU1378" s="157" t="s">
        <v>176</v>
      </c>
      <c r="AY1378" s="18" t="s">
        <v>169</v>
      </c>
      <c r="BE1378" s="158">
        <f>IF(N1378="základná",J1378,0)</f>
        <v>0</v>
      </c>
      <c r="BF1378" s="158">
        <f>IF(N1378="znížená",J1378,0)</f>
        <v>0</v>
      </c>
      <c r="BG1378" s="158">
        <f>IF(N1378="zákl. prenesená",J1378,0)</f>
        <v>0</v>
      </c>
      <c r="BH1378" s="158">
        <f>IF(N1378="zníž. prenesená",J1378,0)</f>
        <v>0</v>
      </c>
      <c r="BI1378" s="158">
        <f>IF(N1378="nulová",J1378,0)</f>
        <v>0</v>
      </c>
      <c r="BJ1378" s="18" t="s">
        <v>176</v>
      </c>
      <c r="BK1378" s="159">
        <f>ROUND(I1378*H1378,3)</f>
        <v>0</v>
      </c>
      <c r="BL1378" s="18" t="s">
        <v>325</v>
      </c>
      <c r="BM1378" s="157" t="s">
        <v>1536</v>
      </c>
    </row>
    <row r="1379" spans="1:65" s="2" customFormat="1" ht="24.15" customHeight="1">
      <c r="A1379" s="33"/>
      <c r="B1379" s="145"/>
      <c r="C1379" s="192" t="s">
        <v>1537</v>
      </c>
      <c r="D1379" s="192" t="s">
        <v>345</v>
      </c>
      <c r="E1379" s="193" t="s">
        <v>1529</v>
      </c>
      <c r="F1379" s="194" t="s">
        <v>1530</v>
      </c>
      <c r="G1379" s="195" t="s">
        <v>328</v>
      </c>
      <c r="H1379" s="196">
        <v>1.1499999999999999</v>
      </c>
      <c r="I1379" s="197"/>
      <c r="J1379" s="196">
        <f>ROUND(I1379*H1379,3)</f>
        <v>0</v>
      </c>
      <c r="K1379" s="198"/>
      <c r="L1379" s="199"/>
      <c r="M1379" s="200" t="s">
        <v>1</v>
      </c>
      <c r="N1379" s="201" t="s">
        <v>44</v>
      </c>
      <c r="O1379" s="59"/>
      <c r="P1379" s="155">
        <f>O1379*H1379</f>
        <v>0</v>
      </c>
      <c r="Q1379" s="155">
        <v>1.9E-3</v>
      </c>
      <c r="R1379" s="155">
        <f>Q1379*H1379</f>
        <v>2.1849999999999999E-3</v>
      </c>
      <c r="S1379" s="155">
        <v>0</v>
      </c>
      <c r="T1379" s="156">
        <f>S1379*H1379</f>
        <v>0</v>
      </c>
      <c r="U1379" s="33"/>
      <c r="V1379" s="33"/>
      <c r="W1379" s="33"/>
      <c r="X1379" s="33"/>
      <c r="Y1379" s="33"/>
      <c r="Z1379" s="33"/>
      <c r="AA1379" s="33"/>
      <c r="AB1379" s="33"/>
      <c r="AC1379" s="33"/>
      <c r="AD1379" s="33"/>
      <c r="AE1379" s="33"/>
      <c r="AR1379" s="157" t="s">
        <v>468</v>
      </c>
      <c r="AT1379" s="157" t="s">
        <v>345</v>
      </c>
      <c r="AU1379" s="157" t="s">
        <v>176</v>
      </c>
      <c r="AY1379" s="18" t="s">
        <v>169</v>
      </c>
      <c r="BE1379" s="158">
        <f>IF(N1379="základná",J1379,0)</f>
        <v>0</v>
      </c>
      <c r="BF1379" s="158">
        <f>IF(N1379="znížená",J1379,0)</f>
        <v>0</v>
      </c>
      <c r="BG1379" s="158">
        <f>IF(N1379="zákl. prenesená",J1379,0)</f>
        <v>0</v>
      </c>
      <c r="BH1379" s="158">
        <f>IF(N1379="zníž. prenesená",J1379,0)</f>
        <v>0</v>
      </c>
      <c r="BI1379" s="158">
        <f>IF(N1379="nulová",J1379,0)</f>
        <v>0</v>
      </c>
      <c r="BJ1379" s="18" t="s">
        <v>176</v>
      </c>
      <c r="BK1379" s="159">
        <f>ROUND(I1379*H1379,3)</f>
        <v>0</v>
      </c>
      <c r="BL1379" s="18" t="s">
        <v>325</v>
      </c>
      <c r="BM1379" s="157" t="s">
        <v>1538</v>
      </c>
    </row>
    <row r="1380" spans="1:65" s="13" customFormat="1">
      <c r="B1380" s="160"/>
      <c r="D1380" s="161" t="s">
        <v>178</v>
      </c>
      <c r="E1380" s="162" t="s">
        <v>1</v>
      </c>
      <c r="F1380" s="163" t="s">
        <v>1539</v>
      </c>
      <c r="H1380" s="164">
        <v>1.1499999999999999</v>
      </c>
      <c r="I1380" s="165"/>
      <c r="L1380" s="160"/>
      <c r="M1380" s="166"/>
      <c r="N1380" s="167"/>
      <c r="O1380" s="167"/>
      <c r="P1380" s="167"/>
      <c r="Q1380" s="167"/>
      <c r="R1380" s="167"/>
      <c r="S1380" s="167"/>
      <c r="T1380" s="168"/>
      <c r="AT1380" s="162" t="s">
        <v>178</v>
      </c>
      <c r="AU1380" s="162" t="s">
        <v>176</v>
      </c>
      <c r="AV1380" s="13" t="s">
        <v>176</v>
      </c>
      <c r="AW1380" s="13" t="s">
        <v>33</v>
      </c>
      <c r="AX1380" s="13" t="s">
        <v>86</v>
      </c>
      <c r="AY1380" s="162" t="s">
        <v>169</v>
      </c>
    </row>
    <row r="1381" spans="1:65" s="2" customFormat="1" ht="24.15" customHeight="1">
      <c r="A1381" s="33"/>
      <c r="B1381" s="145"/>
      <c r="C1381" s="146" t="s">
        <v>1540</v>
      </c>
      <c r="D1381" s="146" t="s">
        <v>171</v>
      </c>
      <c r="E1381" s="147" t="s">
        <v>1541</v>
      </c>
      <c r="F1381" s="148" t="s">
        <v>1542</v>
      </c>
      <c r="G1381" s="149" t="s">
        <v>369</v>
      </c>
      <c r="H1381" s="150">
        <v>26</v>
      </c>
      <c r="I1381" s="151"/>
      <c r="J1381" s="150">
        <f>ROUND(I1381*H1381,3)</f>
        <v>0</v>
      </c>
      <c r="K1381" s="152"/>
      <c r="L1381" s="34"/>
      <c r="M1381" s="153" t="s">
        <v>1</v>
      </c>
      <c r="N1381" s="154" t="s">
        <v>44</v>
      </c>
      <c r="O1381" s="59"/>
      <c r="P1381" s="155">
        <f>O1381*H1381</f>
        <v>0</v>
      </c>
      <c r="Q1381" s="155">
        <v>1.3999999999999999E-4</v>
      </c>
      <c r="R1381" s="155">
        <f>Q1381*H1381</f>
        <v>3.6399999999999996E-3</v>
      </c>
      <c r="S1381" s="155">
        <v>0</v>
      </c>
      <c r="T1381" s="156">
        <f>S1381*H1381</f>
        <v>0</v>
      </c>
      <c r="U1381" s="33"/>
      <c r="V1381" s="33"/>
      <c r="W1381" s="33"/>
      <c r="X1381" s="33"/>
      <c r="Y1381" s="33"/>
      <c r="Z1381" s="33"/>
      <c r="AA1381" s="33"/>
      <c r="AB1381" s="33"/>
      <c r="AC1381" s="33"/>
      <c r="AD1381" s="33"/>
      <c r="AE1381" s="33"/>
      <c r="AR1381" s="157" t="s">
        <v>325</v>
      </c>
      <c r="AT1381" s="157" t="s">
        <v>171</v>
      </c>
      <c r="AU1381" s="157" t="s">
        <v>176</v>
      </c>
      <c r="AY1381" s="18" t="s">
        <v>169</v>
      </c>
      <c r="BE1381" s="158">
        <f>IF(N1381="základná",J1381,0)</f>
        <v>0</v>
      </c>
      <c r="BF1381" s="158">
        <f>IF(N1381="znížená",J1381,0)</f>
        <v>0</v>
      </c>
      <c r="BG1381" s="158">
        <f>IF(N1381="zákl. prenesená",J1381,0)</f>
        <v>0</v>
      </c>
      <c r="BH1381" s="158">
        <f>IF(N1381="zníž. prenesená",J1381,0)</f>
        <v>0</v>
      </c>
      <c r="BI1381" s="158">
        <f>IF(N1381="nulová",J1381,0)</f>
        <v>0</v>
      </c>
      <c r="BJ1381" s="18" t="s">
        <v>176</v>
      </c>
      <c r="BK1381" s="159">
        <f>ROUND(I1381*H1381,3)</f>
        <v>0</v>
      </c>
      <c r="BL1381" s="18" t="s">
        <v>325</v>
      </c>
      <c r="BM1381" s="157" t="s">
        <v>1543</v>
      </c>
    </row>
    <row r="1382" spans="1:65" s="14" customFormat="1" ht="20">
      <c r="B1382" s="169"/>
      <c r="D1382" s="161" t="s">
        <v>178</v>
      </c>
      <c r="E1382" s="170" t="s">
        <v>1</v>
      </c>
      <c r="F1382" s="171" t="s">
        <v>1391</v>
      </c>
      <c r="H1382" s="170" t="s">
        <v>1</v>
      </c>
      <c r="I1382" s="172"/>
      <c r="L1382" s="169"/>
      <c r="M1382" s="173"/>
      <c r="N1382" s="174"/>
      <c r="O1382" s="174"/>
      <c r="P1382" s="174"/>
      <c r="Q1382" s="174"/>
      <c r="R1382" s="174"/>
      <c r="S1382" s="174"/>
      <c r="T1382" s="175"/>
      <c r="AT1382" s="170" t="s">
        <v>178</v>
      </c>
      <c r="AU1382" s="170" t="s">
        <v>176</v>
      </c>
      <c r="AV1382" s="14" t="s">
        <v>86</v>
      </c>
      <c r="AW1382" s="14" t="s">
        <v>33</v>
      </c>
      <c r="AX1382" s="14" t="s">
        <v>78</v>
      </c>
      <c r="AY1382" s="170" t="s">
        <v>169</v>
      </c>
    </row>
    <row r="1383" spans="1:65" s="14" customFormat="1">
      <c r="B1383" s="169"/>
      <c r="D1383" s="161" t="s">
        <v>178</v>
      </c>
      <c r="E1383" s="170" t="s">
        <v>1</v>
      </c>
      <c r="F1383" s="171" t="s">
        <v>768</v>
      </c>
      <c r="H1383" s="170" t="s">
        <v>1</v>
      </c>
      <c r="I1383" s="172"/>
      <c r="L1383" s="169"/>
      <c r="M1383" s="173"/>
      <c r="N1383" s="174"/>
      <c r="O1383" s="174"/>
      <c r="P1383" s="174"/>
      <c r="Q1383" s="174"/>
      <c r="R1383" s="174"/>
      <c r="S1383" s="174"/>
      <c r="T1383" s="175"/>
      <c r="AT1383" s="170" t="s">
        <v>178</v>
      </c>
      <c r="AU1383" s="170" t="s">
        <v>176</v>
      </c>
      <c r="AV1383" s="14" t="s">
        <v>86</v>
      </c>
      <c r="AW1383" s="14" t="s">
        <v>33</v>
      </c>
      <c r="AX1383" s="14" t="s">
        <v>78</v>
      </c>
      <c r="AY1383" s="170" t="s">
        <v>169</v>
      </c>
    </row>
    <row r="1384" spans="1:65" s="13" customFormat="1">
      <c r="B1384" s="160"/>
      <c r="D1384" s="161" t="s">
        <v>178</v>
      </c>
      <c r="E1384" s="162" t="s">
        <v>1</v>
      </c>
      <c r="F1384" s="163" t="s">
        <v>1392</v>
      </c>
      <c r="H1384" s="164">
        <v>11</v>
      </c>
      <c r="I1384" s="165"/>
      <c r="L1384" s="160"/>
      <c r="M1384" s="166"/>
      <c r="N1384" s="167"/>
      <c r="O1384" s="167"/>
      <c r="P1384" s="167"/>
      <c r="Q1384" s="167"/>
      <c r="R1384" s="167"/>
      <c r="S1384" s="167"/>
      <c r="T1384" s="168"/>
      <c r="AT1384" s="162" t="s">
        <v>178</v>
      </c>
      <c r="AU1384" s="162" t="s">
        <v>176</v>
      </c>
      <c r="AV1384" s="13" t="s">
        <v>176</v>
      </c>
      <c r="AW1384" s="13" t="s">
        <v>33</v>
      </c>
      <c r="AX1384" s="13" t="s">
        <v>78</v>
      </c>
      <c r="AY1384" s="162" t="s">
        <v>169</v>
      </c>
    </row>
    <row r="1385" spans="1:65" s="14" customFormat="1">
      <c r="B1385" s="169"/>
      <c r="D1385" s="161" t="s">
        <v>178</v>
      </c>
      <c r="E1385" s="170" t="s">
        <v>1</v>
      </c>
      <c r="F1385" s="171" t="s">
        <v>772</v>
      </c>
      <c r="H1385" s="170" t="s">
        <v>1</v>
      </c>
      <c r="I1385" s="172"/>
      <c r="L1385" s="169"/>
      <c r="M1385" s="173"/>
      <c r="N1385" s="174"/>
      <c r="O1385" s="174"/>
      <c r="P1385" s="174"/>
      <c r="Q1385" s="174"/>
      <c r="R1385" s="174"/>
      <c r="S1385" s="174"/>
      <c r="T1385" s="175"/>
      <c r="AT1385" s="170" t="s">
        <v>178</v>
      </c>
      <c r="AU1385" s="170" t="s">
        <v>176</v>
      </c>
      <c r="AV1385" s="14" t="s">
        <v>86</v>
      </c>
      <c r="AW1385" s="14" t="s">
        <v>33</v>
      </c>
      <c r="AX1385" s="14" t="s">
        <v>78</v>
      </c>
      <c r="AY1385" s="170" t="s">
        <v>169</v>
      </c>
    </row>
    <row r="1386" spans="1:65" s="13" customFormat="1">
      <c r="B1386" s="160"/>
      <c r="D1386" s="161" t="s">
        <v>178</v>
      </c>
      <c r="E1386" s="162" t="s">
        <v>1</v>
      </c>
      <c r="F1386" s="163" t="s">
        <v>1393</v>
      </c>
      <c r="H1386" s="164">
        <v>12</v>
      </c>
      <c r="I1386" s="165"/>
      <c r="L1386" s="160"/>
      <c r="M1386" s="166"/>
      <c r="N1386" s="167"/>
      <c r="O1386" s="167"/>
      <c r="P1386" s="167"/>
      <c r="Q1386" s="167"/>
      <c r="R1386" s="167"/>
      <c r="S1386" s="167"/>
      <c r="T1386" s="168"/>
      <c r="AT1386" s="162" t="s">
        <v>178</v>
      </c>
      <c r="AU1386" s="162" t="s">
        <v>176</v>
      </c>
      <c r="AV1386" s="13" t="s">
        <v>176</v>
      </c>
      <c r="AW1386" s="13" t="s">
        <v>33</v>
      </c>
      <c r="AX1386" s="13" t="s">
        <v>78</v>
      </c>
      <c r="AY1386" s="162" t="s">
        <v>169</v>
      </c>
    </row>
    <row r="1387" spans="1:65" s="13" customFormat="1">
      <c r="B1387" s="160"/>
      <c r="D1387" s="161" t="s">
        <v>178</v>
      </c>
      <c r="E1387" s="162" t="s">
        <v>1</v>
      </c>
      <c r="F1387" s="163" t="s">
        <v>1394</v>
      </c>
      <c r="H1387" s="164">
        <v>3</v>
      </c>
      <c r="I1387" s="165"/>
      <c r="L1387" s="160"/>
      <c r="M1387" s="166"/>
      <c r="N1387" s="167"/>
      <c r="O1387" s="167"/>
      <c r="P1387" s="167"/>
      <c r="Q1387" s="167"/>
      <c r="R1387" s="167"/>
      <c r="S1387" s="167"/>
      <c r="T1387" s="168"/>
      <c r="AT1387" s="162" t="s">
        <v>178</v>
      </c>
      <c r="AU1387" s="162" t="s">
        <v>176</v>
      </c>
      <c r="AV1387" s="13" t="s">
        <v>176</v>
      </c>
      <c r="AW1387" s="13" t="s">
        <v>33</v>
      </c>
      <c r="AX1387" s="13" t="s">
        <v>78</v>
      </c>
      <c r="AY1387" s="162" t="s">
        <v>169</v>
      </c>
    </row>
    <row r="1388" spans="1:65" s="15" customFormat="1">
      <c r="B1388" s="176"/>
      <c r="D1388" s="161" t="s">
        <v>178</v>
      </c>
      <c r="E1388" s="177" t="s">
        <v>1</v>
      </c>
      <c r="F1388" s="178" t="s">
        <v>186</v>
      </c>
      <c r="H1388" s="179">
        <v>26</v>
      </c>
      <c r="I1388" s="180"/>
      <c r="L1388" s="176"/>
      <c r="M1388" s="181"/>
      <c r="N1388" s="182"/>
      <c r="O1388" s="182"/>
      <c r="P1388" s="182"/>
      <c r="Q1388" s="182"/>
      <c r="R1388" s="182"/>
      <c r="S1388" s="182"/>
      <c r="T1388" s="183"/>
      <c r="AT1388" s="177" t="s">
        <v>178</v>
      </c>
      <c r="AU1388" s="177" t="s">
        <v>176</v>
      </c>
      <c r="AV1388" s="15" t="s">
        <v>175</v>
      </c>
      <c r="AW1388" s="15" t="s">
        <v>33</v>
      </c>
      <c r="AX1388" s="15" t="s">
        <v>86</v>
      </c>
      <c r="AY1388" s="177" t="s">
        <v>169</v>
      </c>
    </row>
    <row r="1389" spans="1:65" s="2" customFormat="1" ht="14.4" customHeight="1">
      <c r="A1389" s="33"/>
      <c r="B1389" s="145"/>
      <c r="C1389" s="192" t="s">
        <v>1544</v>
      </c>
      <c r="D1389" s="192" t="s">
        <v>345</v>
      </c>
      <c r="E1389" s="193" t="s">
        <v>1545</v>
      </c>
      <c r="F1389" s="194" t="s">
        <v>1546</v>
      </c>
      <c r="G1389" s="195" t="s">
        <v>328</v>
      </c>
      <c r="H1389" s="196">
        <v>7.41</v>
      </c>
      <c r="I1389" s="197"/>
      <c r="J1389" s="196">
        <f>ROUND(I1389*H1389,3)</f>
        <v>0</v>
      </c>
      <c r="K1389" s="198"/>
      <c r="L1389" s="199"/>
      <c r="M1389" s="200" t="s">
        <v>1</v>
      </c>
      <c r="N1389" s="201" t="s">
        <v>44</v>
      </c>
      <c r="O1389" s="59"/>
      <c r="P1389" s="155">
        <f>O1389*H1389</f>
        <v>0</v>
      </c>
      <c r="Q1389" s="155">
        <v>2.5400000000000002E-3</v>
      </c>
      <c r="R1389" s="155">
        <f>Q1389*H1389</f>
        <v>1.8821400000000002E-2</v>
      </c>
      <c r="S1389" s="155">
        <v>0</v>
      </c>
      <c r="T1389" s="156">
        <f>S1389*H1389</f>
        <v>0</v>
      </c>
      <c r="U1389" s="33"/>
      <c r="V1389" s="33"/>
      <c r="W1389" s="33"/>
      <c r="X1389" s="33"/>
      <c r="Y1389" s="33"/>
      <c r="Z1389" s="33"/>
      <c r="AA1389" s="33"/>
      <c r="AB1389" s="33"/>
      <c r="AC1389" s="33"/>
      <c r="AD1389" s="33"/>
      <c r="AE1389" s="33"/>
      <c r="AR1389" s="157" t="s">
        <v>468</v>
      </c>
      <c r="AT1389" s="157" t="s">
        <v>345</v>
      </c>
      <c r="AU1389" s="157" t="s">
        <v>176</v>
      </c>
      <c r="AY1389" s="18" t="s">
        <v>169</v>
      </c>
      <c r="BE1389" s="158">
        <f>IF(N1389="základná",J1389,0)</f>
        <v>0</v>
      </c>
      <c r="BF1389" s="158">
        <f>IF(N1389="znížená",J1389,0)</f>
        <v>0</v>
      </c>
      <c r="BG1389" s="158">
        <f>IF(N1389="zákl. prenesená",J1389,0)</f>
        <v>0</v>
      </c>
      <c r="BH1389" s="158">
        <f>IF(N1389="zníž. prenesená",J1389,0)</f>
        <v>0</v>
      </c>
      <c r="BI1389" s="158">
        <f>IF(N1389="nulová",J1389,0)</f>
        <v>0</v>
      </c>
      <c r="BJ1389" s="18" t="s">
        <v>176</v>
      </c>
      <c r="BK1389" s="159">
        <f>ROUND(I1389*H1389,3)</f>
        <v>0</v>
      </c>
      <c r="BL1389" s="18" t="s">
        <v>325</v>
      </c>
      <c r="BM1389" s="157" t="s">
        <v>1547</v>
      </c>
    </row>
    <row r="1390" spans="1:65" s="13" customFormat="1">
      <c r="B1390" s="160"/>
      <c r="D1390" s="161" t="s">
        <v>178</v>
      </c>
      <c r="F1390" s="163" t="s">
        <v>1548</v>
      </c>
      <c r="H1390" s="164">
        <v>7.41</v>
      </c>
      <c r="I1390" s="165"/>
      <c r="L1390" s="160"/>
      <c r="M1390" s="166"/>
      <c r="N1390" s="167"/>
      <c r="O1390" s="167"/>
      <c r="P1390" s="167"/>
      <c r="Q1390" s="167"/>
      <c r="R1390" s="167"/>
      <c r="S1390" s="167"/>
      <c r="T1390" s="168"/>
      <c r="AT1390" s="162" t="s">
        <v>178</v>
      </c>
      <c r="AU1390" s="162" t="s">
        <v>176</v>
      </c>
      <c r="AV1390" s="13" t="s">
        <v>176</v>
      </c>
      <c r="AW1390" s="13" t="s">
        <v>3</v>
      </c>
      <c r="AX1390" s="13" t="s">
        <v>86</v>
      </c>
      <c r="AY1390" s="162" t="s">
        <v>169</v>
      </c>
    </row>
    <row r="1391" spans="1:65" s="2" customFormat="1" ht="24.15" customHeight="1">
      <c r="A1391" s="33"/>
      <c r="B1391" s="145"/>
      <c r="C1391" s="146" t="s">
        <v>1549</v>
      </c>
      <c r="D1391" s="146" t="s">
        <v>171</v>
      </c>
      <c r="E1391" s="147" t="s">
        <v>1550</v>
      </c>
      <c r="F1391" s="148" t="s">
        <v>1551</v>
      </c>
      <c r="G1391" s="149" t="s">
        <v>369</v>
      </c>
      <c r="H1391" s="150">
        <v>11</v>
      </c>
      <c r="I1391" s="151"/>
      <c r="J1391" s="150">
        <f>ROUND(I1391*H1391,3)</f>
        <v>0</v>
      </c>
      <c r="K1391" s="152"/>
      <c r="L1391" s="34"/>
      <c r="M1391" s="153" t="s">
        <v>1</v>
      </c>
      <c r="N1391" s="154" t="s">
        <v>44</v>
      </c>
      <c r="O1391" s="59"/>
      <c r="P1391" s="155">
        <f>O1391*H1391</f>
        <v>0</v>
      </c>
      <c r="Q1391" s="155">
        <v>1.0000000000000001E-5</v>
      </c>
      <c r="R1391" s="155">
        <f>Q1391*H1391</f>
        <v>1.1E-4</v>
      </c>
      <c r="S1391" s="155">
        <v>0</v>
      </c>
      <c r="T1391" s="156">
        <f>S1391*H1391</f>
        <v>0</v>
      </c>
      <c r="U1391" s="33"/>
      <c r="V1391" s="33"/>
      <c r="W1391" s="33"/>
      <c r="X1391" s="33"/>
      <c r="Y1391" s="33"/>
      <c r="Z1391" s="33"/>
      <c r="AA1391" s="33"/>
      <c r="AB1391" s="33"/>
      <c r="AC1391" s="33"/>
      <c r="AD1391" s="33"/>
      <c r="AE1391" s="33"/>
      <c r="AR1391" s="157" t="s">
        <v>325</v>
      </c>
      <c r="AT1391" s="157" t="s">
        <v>171</v>
      </c>
      <c r="AU1391" s="157" t="s">
        <v>176</v>
      </c>
      <c r="AY1391" s="18" t="s">
        <v>169</v>
      </c>
      <c r="BE1391" s="158">
        <f>IF(N1391="základná",J1391,0)</f>
        <v>0</v>
      </c>
      <c r="BF1391" s="158">
        <f>IF(N1391="znížená",J1391,0)</f>
        <v>0</v>
      </c>
      <c r="BG1391" s="158">
        <f>IF(N1391="zákl. prenesená",J1391,0)</f>
        <v>0</v>
      </c>
      <c r="BH1391" s="158">
        <f>IF(N1391="zníž. prenesená",J1391,0)</f>
        <v>0</v>
      </c>
      <c r="BI1391" s="158">
        <f>IF(N1391="nulová",J1391,0)</f>
        <v>0</v>
      </c>
      <c r="BJ1391" s="18" t="s">
        <v>176</v>
      </c>
      <c r="BK1391" s="159">
        <f>ROUND(I1391*H1391,3)</f>
        <v>0</v>
      </c>
      <c r="BL1391" s="18" t="s">
        <v>325</v>
      </c>
      <c r="BM1391" s="157" t="s">
        <v>1552</v>
      </c>
    </row>
    <row r="1392" spans="1:65" s="2" customFormat="1" ht="24.15" customHeight="1">
      <c r="A1392" s="33"/>
      <c r="B1392" s="145"/>
      <c r="C1392" s="192" t="s">
        <v>1553</v>
      </c>
      <c r="D1392" s="192" t="s">
        <v>345</v>
      </c>
      <c r="E1392" s="193" t="s">
        <v>1554</v>
      </c>
      <c r="F1392" s="194" t="s">
        <v>1555</v>
      </c>
      <c r="G1392" s="195" t="s">
        <v>328</v>
      </c>
      <c r="H1392" s="196">
        <v>0.44</v>
      </c>
      <c r="I1392" s="197"/>
      <c r="J1392" s="196">
        <f>ROUND(I1392*H1392,3)</f>
        <v>0</v>
      </c>
      <c r="K1392" s="198"/>
      <c r="L1392" s="199"/>
      <c r="M1392" s="200" t="s">
        <v>1</v>
      </c>
      <c r="N1392" s="201" t="s">
        <v>44</v>
      </c>
      <c r="O1392" s="59"/>
      <c r="P1392" s="155">
        <f>O1392*H1392</f>
        <v>0</v>
      </c>
      <c r="Q1392" s="155">
        <v>2.5400000000000002E-3</v>
      </c>
      <c r="R1392" s="155">
        <f>Q1392*H1392</f>
        <v>1.1176000000000001E-3</v>
      </c>
      <c r="S1392" s="155">
        <v>0</v>
      </c>
      <c r="T1392" s="156">
        <f>S1392*H1392</f>
        <v>0</v>
      </c>
      <c r="U1392" s="33"/>
      <c r="V1392" s="33"/>
      <c r="W1392" s="33"/>
      <c r="X1392" s="33"/>
      <c r="Y1392" s="33"/>
      <c r="Z1392" s="33"/>
      <c r="AA1392" s="33"/>
      <c r="AB1392" s="33"/>
      <c r="AC1392" s="33"/>
      <c r="AD1392" s="33"/>
      <c r="AE1392" s="33"/>
      <c r="AR1392" s="157" t="s">
        <v>468</v>
      </c>
      <c r="AT1392" s="157" t="s">
        <v>345</v>
      </c>
      <c r="AU1392" s="157" t="s">
        <v>176</v>
      </c>
      <c r="AY1392" s="18" t="s">
        <v>169</v>
      </c>
      <c r="BE1392" s="158">
        <f>IF(N1392="základná",J1392,0)</f>
        <v>0</v>
      </c>
      <c r="BF1392" s="158">
        <f>IF(N1392="znížená",J1392,0)</f>
        <v>0</v>
      </c>
      <c r="BG1392" s="158">
        <f>IF(N1392="zákl. prenesená",J1392,0)</f>
        <v>0</v>
      </c>
      <c r="BH1392" s="158">
        <f>IF(N1392="zníž. prenesená",J1392,0)</f>
        <v>0</v>
      </c>
      <c r="BI1392" s="158">
        <f>IF(N1392="nulová",J1392,0)</f>
        <v>0</v>
      </c>
      <c r="BJ1392" s="18" t="s">
        <v>176</v>
      </c>
      <c r="BK1392" s="159">
        <f>ROUND(I1392*H1392,3)</f>
        <v>0</v>
      </c>
      <c r="BL1392" s="18" t="s">
        <v>325</v>
      </c>
      <c r="BM1392" s="157" t="s">
        <v>1556</v>
      </c>
    </row>
    <row r="1393" spans="1:65" s="13" customFormat="1">
      <c r="B1393" s="160"/>
      <c r="D1393" s="161" t="s">
        <v>178</v>
      </c>
      <c r="E1393" s="162" t="s">
        <v>1</v>
      </c>
      <c r="F1393" s="163" t="s">
        <v>1557</v>
      </c>
      <c r="H1393" s="164">
        <v>0.44</v>
      </c>
      <c r="I1393" s="165"/>
      <c r="L1393" s="160"/>
      <c r="M1393" s="166"/>
      <c r="N1393" s="167"/>
      <c r="O1393" s="167"/>
      <c r="P1393" s="167"/>
      <c r="Q1393" s="167"/>
      <c r="R1393" s="167"/>
      <c r="S1393" s="167"/>
      <c r="T1393" s="168"/>
      <c r="AT1393" s="162" t="s">
        <v>178</v>
      </c>
      <c r="AU1393" s="162" t="s">
        <v>176</v>
      </c>
      <c r="AV1393" s="13" t="s">
        <v>176</v>
      </c>
      <c r="AW1393" s="13" t="s">
        <v>33</v>
      </c>
      <c r="AX1393" s="13" t="s">
        <v>86</v>
      </c>
      <c r="AY1393" s="162" t="s">
        <v>169</v>
      </c>
    </row>
    <row r="1394" spans="1:65" s="2" customFormat="1" ht="24.15" customHeight="1">
      <c r="A1394" s="33"/>
      <c r="B1394" s="145"/>
      <c r="C1394" s="146" t="s">
        <v>1558</v>
      </c>
      <c r="D1394" s="146" t="s">
        <v>171</v>
      </c>
      <c r="E1394" s="147" t="s">
        <v>1559</v>
      </c>
      <c r="F1394" s="148" t="s">
        <v>1560</v>
      </c>
      <c r="G1394" s="149" t="s">
        <v>353</v>
      </c>
      <c r="H1394" s="150">
        <v>113.95</v>
      </c>
      <c r="I1394" s="151"/>
      <c r="J1394" s="150">
        <f>ROUND(I1394*H1394,3)</f>
        <v>0</v>
      </c>
      <c r="K1394" s="152"/>
      <c r="L1394" s="34"/>
      <c r="M1394" s="153" t="s">
        <v>1</v>
      </c>
      <c r="N1394" s="154" t="s">
        <v>44</v>
      </c>
      <c r="O1394" s="59"/>
      <c r="P1394" s="155">
        <f>O1394*H1394</f>
        <v>0</v>
      </c>
      <c r="Q1394" s="155">
        <v>3.0000000000000001E-5</v>
      </c>
      <c r="R1394" s="155">
        <f>Q1394*H1394</f>
        <v>3.4185000000000001E-3</v>
      </c>
      <c r="S1394" s="155">
        <v>0</v>
      </c>
      <c r="T1394" s="156">
        <f>S1394*H1394</f>
        <v>0</v>
      </c>
      <c r="U1394" s="33"/>
      <c r="V1394" s="33"/>
      <c r="W1394" s="33"/>
      <c r="X1394" s="33"/>
      <c r="Y1394" s="33"/>
      <c r="Z1394" s="33"/>
      <c r="AA1394" s="33"/>
      <c r="AB1394" s="33"/>
      <c r="AC1394" s="33"/>
      <c r="AD1394" s="33"/>
      <c r="AE1394" s="33"/>
      <c r="AR1394" s="157" t="s">
        <v>325</v>
      </c>
      <c r="AT1394" s="157" t="s">
        <v>171</v>
      </c>
      <c r="AU1394" s="157" t="s">
        <v>176</v>
      </c>
      <c r="AY1394" s="18" t="s">
        <v>169</v>
      </c>
      <c r="BE1394" s="158">
        <f>IF(N1394="základná",J1394,0)</f>
        <v>0</v>
      </c>
      <c r="BF1394" s="158">
        <f>IF(N1394="znížená",J1394,0)</f>
        <v>0</v>
      </c>
      <c r="BG1394" s="158">
        <f>IF(N1394="zákl. prenesená",J1394,0)</f>
        <v>0</v>
      </c>
      <c r="BH1394" s="158">
        <f>IF(N1394="zníž. prenesená",J1394,0)</f>
        <v>0</v>
      </c>
      <c r="BI1394" s="158">
        <f>IF(N1394="nulová",J1394,0)</f>
        <v>0</v>
      </c>
      <c r="BJ1394" s="18" t="s">
        <v>176</v>
      </c>
      <c r="BK1394" s="159">
        <f>ROUND(I1394*H1394,3)</f>
        <v>0</v>
      </c>
      <c r="BL1394" s="18" t="s">
        <v>325</v>
      </c>
      <c r="BM1394" s="157" t="s">
        <v>1561</v>
      </c>
    </row>
    <row r="1395" spans="1:65" s="2" customFormat="1" ht="14.4" customHeight="1">
      <c r="A1395" s="33"/>
      <c r="B1395" s="145"/>
      <c r="C1395" s="192" t="s">
        <v>1562</v>
      </c>
      <c r="D1395" s="192" t="s">
        <v>345</v>
      </c>
      <c r="E1395" s="193" t="s">
        <v>1563</v>
      </c>
      <c r="F1395" s="194" t="s">
        <v>1564</v>
      </c>
      <c r="G1395" s="195" t="s">
        <v>369</v>
      </c>
      <c r="H1395" s="196">
        <v>911.6</v>
      </c>
      <c r="I1395" s="197"/>
      <c r="J1395" s="196">
        <f>ROUND(I1395*H1395,3)</f>
        <v>0</v>
      </c>
      <c r="K1395" s="198"/>
      <c r="L1395" s="199"/>
      <c r="M1395" s="200" t="s">
        <v>1</v>
      </c>
      <c r="N1395" s="201" t="s">
        <v>44</v>
      </c>
      <c r="O1395" s="59"/>
      <c r="P1395" s="155">
        <f>O1395*H1395</f>
        <v>0</v>
      </c>
      <c r="Q1395" s="155">
        <v>3.5E-4</v>
      </c>
      <c r="R1395" s="155">
        <f>Q1395*H1395</f>
        <v>0.31906000000000001</v>
      </c>
      <c r="S1395" s="155">
        <v>0</v>
      </c>
      <c r="T1395" s="156">
        <f>S1395*H1395</f>
        <v>0</v>
      </c>
      <c r="U1395" s="33"/>
      <c r="V1395" s="33"/>
      <c r="W1395" s="33"/>
      <c r="X1395" s="33"/>
      <c r="Y1395" s="33"/>
      <c r="Z1395" s="33"/>
      <c r="AA1395" s="33"/>
      <c r="AB1395" s="33"/>
      <c r="AC1395" s="33"/>
      <c r="AD1395" s="33"/>
      <c r="AE1395" s="33"/>
      <c r="AR1395" s="157" t="s">
        <v>468</v>
      </c>
      <c r="AT1395" s="157" t="s">
        <v>345</v>
      </c>
      <c r="AU1395" s="157" t="s">
        <v>176</v>
      </c>
      <c r="AY1395" s="18" t="s">
        <v>169</v>
      </c>
      <c r="BE1395" s="158">
        <f>IF(N1395="základná",J1395,0)</f>
        <v>0</v>
      </c>
      <c r="BF1395" s="158">
        <f>IF(N1395="znížená",J1395,0)</f>
        <v>0</v>
      </c>
      <c r="BG1395" s="158">
        <f>IF(N1395="zákl. prenesená",J1395,0)</f>
        <v>0</v>
      </c>
      <c r="BH1395" s="158">
        <f>IF(N1395="zníž. prenesená",J1395,0)</f>
        <v>0</v>
      </c>
      <c r="BI1395" s="158">
        <f>IF(N1395="nulová",J1395,0)</f>
        <v>0</v>
      </c>
      <c r="BJ1395" s="18" t="s">
        <v>176</v>
      </c>
      <c r="BK1395" s="159">
        <f>ROUND(I1395*H1395,3)</f>
        <v>0</v>
      </c>
      <c r="BL1395" s="18" t="s">
        <v>325</v>
      </c>
      <c r="BM1395" s="157" t="s">
        <v>1565</v>
      </c>
    </row>
    <row r="1396" spans="1:65" s="2" customFormat="1" ht="24.15" customHeight="1">
      <c r="A1396" s="33"/>
      <c r="B1396" s="145"/>
      <c r="C1396" s="192" t="s">
        <v>1566</v>
      </c>
      <c r="D1396" s="192" t="s">
        <v>345</v>
      </c>
      <c r="E1396" s="193" t="s">
        <v>1567</v>
      </c>
      <c r="F1396" s="194" t="s">
        <v>1568</v>
      </c>
      <c r="G1396" s="195" t="s">
        <v>328</v>
      </c>
      <c r="H1396" s="196">
        <v>46.72</v>
      </c>
      <c r="I1396" s="197"/>
      <c r="J1396" s="196">
        <f>ROUND(I1396*H1396,3)</f>
        <v>0</v>
      </c>
      <c r="K1396" s="198"/>
      <c r="L1396" s="199"/>
      <c r="M1396" s="200" t="s">
        <v>1</v>
      </c>
      <c r="N1396" s="201" t="s">
        <v>44</v>
      </c>
      <c r="O1396" s="59"/>
      <c r="P1396" s="155">
        <f>O1396*H1396</f>
        <v>0</v>
      </c>
      <c r="Q1396" s="155">
        <v>7.92E-3</v>
      </c>
      <c r="R1396" s="155">
        <f>Q1396*H1396</f>
        <v>0.37002239999999997</v>
      </c>
      <c r="S1396" s="155">
        <v>0</v>
      </c>
      <c r="T1396" s="156">
        <f>S1396*H1396</f>
        <v>0</v>
      </c>
      <c r="U1396" s="33"/>
      <c r="V1396" s="33"/>
      <c r="W1396" s="33"/>
      <c r="X1396" s="33"/>
      <c r="Y1396" s="33"/>
      <c r="Z1396" s="33"/>
      <c r="AA1396" s="33"/>
      <c r="AB1396" s="33"/>
      <c r="AC1396" s="33"/>
      <c r="AD1396" s="33"/>
      <c r="AE1396" s="33"/>
      <c r="AR1396" s="157" t="s">
        <v>468</v>
      </c>
      <c r="AT1396" s="157" t="s">
        <v>345</v>
      </c>
      <c r="AU1396" s="157" t="s">
        <v>176</v>
      </c>
      <c r="AY1396" s="18" t="s">
        <v>169</v>
      </c>
      <c r="BE1396" s="158">
        <f>IF(N1396="základná",J1396,0)</f>
        <v>0</v>
      </c>
      <c r="BF1396" s="158">
        <f>IF(N1396="znížená",J1396,0)</f>
        <v>0</v>
      </c>
      <c r="BG1396" s="158">
        <f>IF(N1396="zákl. prenesená",J1396,0)</f>
        <v>0</v>
      </c>
      <c r="BH1396" s="158">
        <f>IF(N1396="zníž. prenesená",J1396,0)</f>
        <v>0</v>
      </c>
      <c r="BI1396" s="158">
        <f>IF(N1396="nulová",J1396,0)</f>
        <v>0</v>
      </c>
      <c r="BJ1396" s="18" t="s">
        <v>176</v>
      </c>
      <c r="BK1396" s="159">
        <f>ROUND(I1396*H1396,3)</f>
        <v>0</v>
      </c>
      <c r="BL1396" s="18" t="s">
        <v>325</v>
      </c>
      <c r="BM1396" s="157" t="s">
        <v>1569</v>
      </c>
    </row>
    <row r="1397" spans="1:65" s="2" customFormat="1" ht="24.15" customHeight="1">
      <c r="A1397" s="33"/>
      <c r="B1397" s="145"/>
      <c r="C1397" s="146" t="s">
        <v>1570</v>
      </c>
      <c r="D1397" s="146" t="s">
        <v>171</v>
      </c>
      <c r="E1397" s="147" t="s">
        <v>1571</v>
      </c>
      <c r="F1397" s="148" t="s">
        <v>1572</v>
      </c>
      <c r="G1397" s="149" t="s">
        <v>1488</v>
      </c>
      <c r="H1397" s="151"/>
      <c r="I1397" s="151"/>
      <c r="J1397" s="150">
        <f>ROUND(I1397*H1397,3)</f>
        <v>0</v>
      </c>
      <c r="K1397" s="152"/>
      <c r="L1397" s="34"/>
      <c r="M1397" s="153" t="s">
        <v>1</v>
      </c>
      <c r="N1397" s="154" t="s">
        <v>44</v>
      </c>
      <c r="O1397" s="59"/>
      <c r="P1397" s="155">
        <f>O1397*H1397</f>
        <v>0</v>
      </c>
      <c r="Q1397" s="155">
        <v>0</v>
      </c>
      <c r="R1397" s="155">
        <f>Q1397*H1397</f>
        <v>0</v>
      </c>
      <c r="S1397" s="155">
        <v>0</v>
      </c>
      <c r="T1397" s="156">
        <f>S1397*H1397</f>
        <v>0</v>
      </c>
      <c r="U1397" s="33"/>
      <c r="V1397" s="33"/>
      <c r="W1397" s="33"/>
      <c r="X1397" s="33"/>
      <c r="Y1397" s="33"/>
      <c r="Z1397" s="33"/>
      <c r="AA1397" s="33"/>
      <c r="AB1397" s="33"/>
      <c r="AC1397" s="33"/>
      <c r="AD1397" s="33"/>
      <c r="AE1397" s="33"/>
      <c r="AR1397" s="157" t="s">
        <v>325</v>
      </c>
      <c r="AT1397" s="157" t="s">
        <v>171</v>
      </c>
      <c r="AU1397" s="157" t="s">
        <v>176</v>
      </c>
      <c r="AY1397" s="18" t="s">
        <v>169</v>
      </c>
      <c r="BE1397" s="158">
        <f>IF(N1397="základná",J1397,0)</f>
        <v>0</v>
      </c>
      <c r="BF1397" s="158">
        <f>IF(N1397="znížená",J1397,0)</f>
        <v>0</v>
      </c>
      <c r="BG1397" s="158">
        <f>IF(N1397="zákl. prenesená",J1397,0)</f>
        <v>0</v>
      </c>
      <c r="BH1397" s="158">
        <f>IF(N1397="zníž. prenesená",J1397,0)</f>
        <v>0</v>
      </c>
      <c r="BI1397" s="158">
        <f>IF(N1397="nulová",J1397,0)</f>
        <v>0</v>
      </c>
      <c r="BJ1397" s="18" t="s">
        <v>176</v>
      </c>
      <c r="BK1397" s="159">
        <f>ROUND(I1397*H1397,3)</f>
        <v>0</v>
      </c>
      <c r="BL1397" s="18" t="s">
        <v>325</v>
      </c>
      <c r="BM1397" s="157" t="s">
        <v>1573</v>
      </c>
    </row>
    <row r="1398" spans="1:65" s="12" customFormat="1" ht="22.75" customHeight="1">
      <c r="B1398" s="132"/>
      <c r="D1398" s="133" t="s">
        <v>77</v>
      </c>
      <c r="E1398" s="143" t="s">
        <v>1574</v>
      </c>
      <c r="F1398" s="143" t="s">
        <v>1575</v>
      </c>
      <c r="I1398" s="135"/>
      <c r="J1398" s="144">
        <f>BK1398</f>
        <v>0</v>
      </c>
      <c r="L1398" s="132"/>
      <c r="M1398" s="137"/>
      <c r="N1398" s="138"/>
      <c r="O1398" s="138"/>
      <c r="P1398" s="139">
        <f>SUM(P1399:P1486)</f>
        <v>0</v>
      </c>
      <c r="Q1398" s="138"/>
      <c r="R1398" s="139">
        <f>SUM(R1399:R1486)</f>
        <v>16.334086979999999</v>
      </c>
      <c r="S1398" s="138"/>
      <c r="T1398" s="140">
        <f>SUM(T1399:T1486)</f>
        <v>0</v>
      </c>
      <c r="AR1398" s="133" t="s">
        <v>176</v>
      </c>
      <c r="AT1398" s="141" t="s">
        <v>77</v>
      </c>
      <c r="AU1398" s="141" t="s">
        <v>86</v>
      </c>
      <c r="AY1398" s="133" t="s">
        <v>169</v>
      </c>
      <c r="BK1398" s="142">
        <f>SUM(BK1399:BK1486)</f>
        <v>0</v>
      </c>
    </row>
    <row r="1399" spans="1:65" s="2" customFormat="1" ht="14.4" customHeight="1">
      <c r="A1399" s="33"/>
      <c r="B1399" s="145"/>
      <c r="C1399" s="146" t="s">
        <v>1576</v>
      </c>
      <c r="D1399" s="146" t="s">
        <v>171</v>
      </c>
      <c r="E1399" s="147" t="s">
        <v>1577</v>
      </c>
      <c r="F1399" s="148" t="s">
        <v>1578</v>
      </c>
      <c r="G1399" s="149" t="s">
        <v>328</v>
      </c>
      <c r="H1399" s="150">
        <v>440.98</v>
      </c>
      <c r="I1399" s="151"/>
      <c r="J1399" s="150">
        <f>ROUND(I1399*H1399,3)</f>
        <v>0</v>
      </c>
      <c r="K1399" s="152"/>
      <c r="L1399" s="34"/>
      <c r="M1399" s="153" t="s">
        <v>1</v>
      </c>
      <c r="N1399" s="154" t="s">
        <v>44</v>
      </c>
      <c r="O1399" s="59"/>
      <c r="P1399" s="155">
        <f>O1399*H1399</f>
        <v>0</v>
      </c>
      <c r="Q1399" s="155">
        <v>0</v>
      </c>
      <c r="R1399" s="155">
        <f>Q1399*H1399</f>
        <v>0</v>
      </c>
      <c r="S1399" s="155">
        <v>0</v>
      </c>
      <c r="T1399" s="156">
        <f>S1399*H1399</f>
        <v>0</v>
      </c>
      <c r="U1399" s="33"/>
      <c r="V1399" s="33"/>
      <c r="W1399" s="33"/>
      <c r="X1399" s="33"/>
      <c r="Y1399" s="33"/>
      <c r="Z1399" s="33"/>
      <c r="AA1399" s="33"/>
      <c r="AB1399" s="33"/>
      <c r="AC1399" s="33"/>
      <c r="AD1399" s="33"/>
      <c r="AE1399" s="33"/>
      <c r="AR1399" s="157" t="s">
        <v>325</v>
      </c>
      <c r="AT1399" s="157" t="s">
        <v>171</v>
      </c>
      <c r="AU1399" s="157" t="s">
        <v>176</v>
      </c>
      <c r="AY1399" s="18" t="s">
        <v>169</v>
      </c>
      <c r="BE1399" s="158">
        <f>IF(N1399="základná",J1399,0)</f>
        <v>0</v>
      </c>
      <c r="BF1399" s="158">
        <f>IF(N1399="znížená",J1399,0)</f>
        <v>0</v>
      </c>
      <c r="BG1399" s="158">
        <f>IF(N1399="zákl. prenesená",J1399,0)</f>
        <v>0</v>
      </c>
      <c r="BH1399" s="158">
        <f>IF(N1399="zníž. prenesená",J1399,0)</f>
        <v>0</v>
      </c>
      <c r="BI1399" s="158">
        <f>IF(N1399="nulová",J1399,0)</f>
        <v>0</v>
      </c>
      <c r="BJ1399" s="18" t="s">
        <v>176</v>
      </c>
      <c r="BK1399" s="159">
        <f>ROUND(I1399*H1399,3)</f>
        <v>0</v>
      </c>
      <c r="BL1399" s="18" t="s">
        <v>325</v>
      </c>
      <c r="BM1399" s="157" t="s">
        <v>1579</v>
      </c>
    </row>
    <row r="1400" spans="1:65" s="13" customFormat="1">
      <c r="B1400" s="160"/>
      <c r="D1400" s="161" t="s">
        <v>178</v>
      </c>
      <c r="E1400" s="162" t="s">
        <v>1</v>
      </c>
      <c r="F1400" s="163" t="s">
        <v>1580</v>
      </c>
      <c r="H1400" s="164">
        <v>276.88</v>
      </c>
      <c r="I1400" s="165"/>
      <c r="L1400" s="160"/>
      <c r="M1400" s="166"/>
      <c r="N1400" s="167"/>
      <c r="O1400" s="167"/>
      <c r="P1400" s="167"/>
      <c r="Q1400" s="167"/>
      <c r="R1400" s="167"/>
      <c r="S1400" s="167"/>
      <c r="T1400" s="168"/>
      <c r="AT1400" s="162" t="s">
        <v>178</v>
      </c>
      <c r="AU1400" s="162" t="s">
        <v>176</v>
      </c>
      <c r="AV1400" s="13" t="s">
        <v>176</v>
      </c>
      <c r="AW1400" s="13" t="s">
        <v>33</v>
      </c>
      <c r="AX1400" s="13" t="s">
        <v>78</v>
      </c>
      <c r="AY1400" s="162" t="s">
        <v>169</v>
      </c>
    </row>
    <row r="1401" spans="1:65" s="13" customFormat="1">
      <c r="B1401" s="160"/>
      <c r="D1401" s="161" t="s">
        <v>178</v>
      </c>
      <c r="E1401" s="162" t="s">
        <v>1</v>
      </c>
      <c r="F1401" s="163" t="s">
        <v>1581</v>
      </c>
      <c r="H1401" s="164">
        <v>6.65</v>
      </c>
      <c r="I1401" s="165"/>
      <c r="L1401" s="160"/>
      <c r="M1401" s="166"/>
      <c r="N1401" s="167"/>
      <c r="O1401" s="167"/>
      <c r="P1401" s="167"/>
      <c r="Q1401" s="167"/>
      <c r="R1401" s="167"/>
      <c r="S1401" s="167"/>
      <c r="T1401" s="168"/>
      <c r="AT1401" s="162" t="s">
        <v>178</v>
      </c>
      <c r="AU1401" s="162" t="s">
        <v>176</v>
      </c>
      <c r="AV1401" s="13" t="s">
        <v>176</v>
      </c>
      <c r="AW1401" s="13" t="s">
        <v>33</v>
      </c>
      <c r="AX1401" s="13" t="s">
        <v>78</v>
      </c>
      <c r="AY1401" s="162" t="s">
        <v>169</v>
      </c>
    </row>
    <row r="1402" spans="1:65" s="13" customFormat="1">
      <c r="B1402" s="160"/>
      <c r="D1402" s="161" t="s">
        <v>178</v>
      </c>
      <c r="E1402" s="162" t="s">
        <v>1</v>
      </c>
      <c r="F1402" s="163" t="s">
        <v>1582</v>
      </c>
      <c r="H1402" s="164">
        <v>157.44999999999999</v>
      </c>
      <c r="I1402" s="165"/>
      <c r="L1402" s="160"/>
      <c r="M1402" s="166"/>
      <c r="N1402" s="167"/>
      <c r="O1402" s="167"/>
      <c r="P1402" s="167"/>
      <c r="Q1402" s="167"/>
      <c r="R1402" s="167"/>
      <c r="S1402" s="167"/>
      <c r="T1402" s="168"/>
      <c r="AT1402" s="162" t="s">
        <v>178</v>
      </c>
      <c r="AU1402" s="162" t="s">
        <v>176</v>
      </c>
      <c r="AV1402" s="13" t="s">
        <v>176</v>
      </c>
      <c r="AW1402" s="13" t="s">
        <v>33</v>
      </c>
      <c r="AX1402" s="13" t="s">
        <v>78</v>
      </c>
      <c r="AY1402" s="162" t="s">
        <v>169</v>
      </c>
    </row>
    <row r="1403" spans="1:65" s="15" customFormat="1">
      <c r="B1403" s="176"/>
      <c r="D1403" s="161" t="s">
        <v>178</v>
      </c>
      <c r="E1403" s="177" t="s">
        <v>1</v>
      </c>
      <c r="F1403" s="178" t="s">
        <v>186</v>
      </c>
      <c r="H1403" s="179">
        <v>440.97999999999996</v>
      </c>
      <c r="I1403" s="180"/>
      <c r="L1403" s="176"/>
      <c r="M1403" s="181"/>
      <c r="N1403" s="182"/>
      <c r="O1403" s="182"/>
      <c r="P1403" s="182"/>
      <c r="Q1403" s="182"/>
      <c r="R1403" s="182"/>
      <c r="S1403" s="182"/>
      <c r="T1403" s="183"/>
      <c r="AT1403" s="177" t="s">
        <v>178</v>
      </c>
      <c r="AU1403" s="177" t="s">
        <v>176</v>
      </c>
      <c r="AV1403" s="15" t="s">
        <v>175</v>
      </c>
      <c r="AW1403" s="15" t="s">
        <v>33</v>
      </c>
      <c r="AX1403" s="15" t="s">
        <v>86</v>
      </c>
      <c r="AY1403" s="177" t="s">
        <v>169</v>
      </c>
    </row>
    <row r="1404" spans="1:65" s="2" customFormat="1" ht="14.4" customHeight="1">
      <c r="A1404" s="33"/>
      <c r="B1404" s="145"/>
      <c r="C1404" s="192" t="s">
        <v>1583</v>
      </c>
      <c r="D1404" s="192" t="s">
        <v>345</v>
      </c>
      <c r="E1404" s="193" t="s">
        <v>1584</v>
      </c>
      <c r="F1404" s="194" t="s">
        <v>1585</v>
      </c>
      <c r="G1404" s="195" t="s">
        <v>328</v>
      </c>
      <c r="H1404" s="196">
        <v>507.12700000000001</v>
      </c>
      <c r="I1404" s="197"/>
      <c r="J1404" s="196">
        <f>ROUND(I1404*H1404,3)</f>
        <v>0</v>
      </c>
      <c r="K1404" s="198"/>
      <c r="L1404" s="199"/>
      <c r="M1404" s="200" t="s">
        <v>1</v>
      </c>
      <c r="N1404" s="201" t="s">
        <v>44</v>
      </c>
      <c r="O1404" s="59"/>
      <c r="P1404" s="155">
        <f>O1404*H1404</f>
        <v>0</v>
      </c>
      <c r="Q1404" s="155">
        <v>1E-4</v>
      </c>
      <c r="R1404" s="155">
        <f>Q1404*H1404</f>
        <v>5.0712700000000006E-2</v>
      </c>
      <c r="S1404" s="155">
        <v>0</v>
      </c>
      <c r="T1404" s="156">
        <f>S1404*H1404</f>
        <v>0</v>
      </c>
      <c r="U1404" s="33"/>
      <c r="V1404" s="33"/>
      <c r="W1404" s="33"/>
      <c r="X1404" s="33"/>
      <c r="Y1404" s="33"/>
      <c r="Z1404" s="33"/>
      <c r="AA1404" s="33"/>
      <c r="AB1404" s="33"/>
      <c r="AC1404" s="33"/>
      <c r="AD1404" s="33"/>
      <c r="AE1404" s="33"/>
      <c r="AR1404" s="157" t="s">
        <v>468</v>
      </c>
      <c r="AT1404" s="157" t="s">
        <v>345</v>
      </c>
      <c r="AU1404" s="157" t="s">
        <v>176</v>
      </c>
      <c r="AY1404" s="18" t="s">
        <v>169</v>
      </c>
      <c r="BE1404" s="158">
        <f>IF(N1404="základná",J1404,0)</f>
        <v>0</v>
      </c>
      <c r="BF1404" s="158">
        <f>IF(N1404="znížená",J1404,0)</f>
        <v>0</v>
      </c>
      <c r="BG1404" s="158">
        <f>IF(N1404="zákl. prenesená",J1404,0)</f>
        <v>0</v>
      </c>
      <c r="BH1404" s="158">
        <f>IF(N1404="zníž. prenesená",J1404,0)</f>
        <v>0</v>
      </c>
      <c r="BI1404" s="158">
        <f>IF(N1404="nulová",J1404,0)</f>
        <v>0</v>
      </c>
      <c r="BJ1404" s="18" t="s">
        <v>176</v>
      </c>
      <c r="BK1404" s="159">
        <f>ROUND(I1404*H1404,3)</f>
        <v>0</v>
      </c>
      <c r="BL1404" s="18" t="s">
        <v>325</v>
      </c>
      <c r="BM1404" s="157" t="s">
        <v>1586</v>
      </c>
    </row>
    <row r="1405" spans="1:65" s="13" customFormat="1">
      <c r="B1405" s="160"/>
      <c r="D1405" s="161" t="s">
        <v>178</v>
      </c>
      <c r="E1405" s="162" t="s">
        <v>1</v>
      </c>
      <c r="F1405" s="163" t="s">
        <v>1587</v>
      </c>
      <c r="H1405" s="164">
        <v>507.12700000000001</v>
      </c>
      <c r="I1405" s="165"/>
      <c r="L1405" s="160"/>
      <c r="M1405" s="166"/>
      <c r="N1405" s="167"/>
      <c r="O1405" s="167"/>
      <c r="P1405" s="167"/>
      <c r="Q1405" s="167"/>
      <c r="R1405" s="167"/>
      <c r="S1405" s="167"/>
      <c r="T1405" s="168"/>
      <c r="AT1405" s="162" t="s">
        <v>178</v>
      </c>
      <c r="AU1405" s="162" t="s">
        <v>176</v>
      </c>
      <c r="AV1405" s="13" t="s">
        <v>176</v>
      </c>
      <c r="AW1405" s="13" t="s">
        <v>33</v>
      </c>
      <c r="AX1405" s="13" t="s">
        <v>86</v>
      </c>
      <c r="AY1405" s="162" t="s">
        <v>169</v>
      </c>
    </row>
    <row r="1406" spans="1:65" s="2" customFormat="1" ht="24.15" customHeight="1">
      <c r="A1406" s="33"/>
      <c r="B1406" s="145"/>
      <c r="C1406" s="146" t="s">
        <v>1588</v>
      </c>
      <c r="D1406" s="146" t="s">
        <v>171</v>
      </c>
      <c r="E1406" s="147" t="s">
        <v>1589</v>
      </c>
      <c r="F1406" s="148" t="s">
        <v>1590</v>
      </c>
      <c r="G1406" s="149" t="s">
        <v>328</v>
      </c>
      <c r="H1406" s="150">
        <v>440.98</v>
      </c>
      <c r="I1406" s="151"/>
      <c r="J1406" s="150">
        <f>ROUND(I1406*H1406,3)</f>
        <v>0</v>
      </c>
      <c r="K1406" s="152"/>
      <c r="L1406" s="34"/>
      <c r="M1406" s="153" t="s">
        <v>1</v>
      </c>
      <c r="N1406" s="154" t="s">
        <v>44</v>
      </c>
      <c r="O1406" s="59"/>
      <c r="P1406" s="155">
        <f>O1406*H1406</f>
        <v>0</v>
      </c>
      <c r="Q1406" s="155">
        <v>0</v>
      </c>
      <c r="R1406" s="155">
        <f>Q1406*H1406</f>
        <v>0</v>
      </c>
      <c r="S1406" s="155">
        <v>0</v>
      </c>
      <c r="T1406" s="156">
        <f>S1406*H1406</f>
        <v>0</v>
      </c>
      <c r="U1406" s="33"/>
      <c r="V1406" s="33"/>
      <c r="W1406" s="33"/>
      <c r="X1406" s="33"/>
      <c r="Y1406" s="33"/>
      <c r="Z1406" s="33"/>
      <c r="AA1406" s="33"/>
      <c r="AB1406" s="33"/>
      <c r="AC1406" s="33"/>
      <c r="AD1406" s="33"/>
      <c r="AE1406" s="33"/>
      <c r="AR1406" s="157" t="s">
        <v>325</v>
      </c>
      <c r="AT1406" s="157" t="s">
        <v>171</v>
      </c>
      <c r="AU1406" s="157" t="s">
        <v>176</v>
      </c>
      <c r="AY1406" s="18" t="s">
        <v>169</v>
      </c>
      <c r="BE1406" s="158">
        <f>IF(N1406="základná",J1406,0)</f>
        <v>0</v>
      </c>
      <c r="BF1406" s="158">
        <f>IF(N1406="znížená",J1406,0)</f>
        <v>0</v>
      </c>
      <c r="BG1406" s="158">
        <f>IF(N1406="zákl. prenesená",J1406,0)</f>
        <v>0</v>
      </c>
      <c r="BH1406" s="158">
        <f>IF(N1406="zníž. prenesená",J1406,0)</f>
        <v>0</v>
      </c>
      <c r="BI1406" s="158">
        <f>IF(N1406="nulová",J1406,0)</f>
        <v>0</v>
      </c>
      <c r="BJ1406" s="18" t="s">
        <v>176</v>
      </c>
      <c r="BK1406" s="159">
        <f>ROUND(I1406*H1406,3)</f>
        <v>0</v>
      </c>
      <c r="BL1406" s="18" t="s">
        <v>325</v>
      </c>
      <c r="BM1406" s="157" t="s">
        <v>1591</v>
      </c>
    </row>
    <row r="1407" spans="1:65" s="14" customFormat="1">
      <c r="B1407" s="169"/>
      <c r="D1407" s="161" t="s">
        <v>178</v>
      </c>
      <c r="E1407" s="170" t="s">
        <v>1</v>
      </c>
      <c r="F1407" s="171" t="s">
        <v>1592</v>
      </c>
      <c r="H1407" s="170" t="s">
        <v>1</v>
      </c>
      <c r="I1407" s="172"/>
      <c r="L1407" s="169"/>
      <c r="M1407" s="173"/>
      <c r="N1407" s="174"/>
      <c r="O1407" s="174"/>
      <c r="P1407" s="174"/>
      <c r="Q1407" s="174"/>
      <c r="R1407" s="174"/>
      <c r="S1407" s="174"/>
      <c r="T1407" s="175"/>
      <c r="AT1407" s="170" t="s">
        <v>178</v>
      </c>
      <c r="AU1407" s="170" t="s">
        <v>176</v>
      </c>
      <c r="AV1407" s="14" t="s">
        <v>86</v>
      </c>
      <c r="AW1407" s="14" t="s">
        <v>33</v>
      </c>
      <c r="AX1407" s="14" t="s">
        <v>78</v>
      </c>
      <c r="AY1407" s="170" t="s">
        <v>169</v>
      </c>
    </row>
    <row r="1408" spans="1:65" s="13" customFormat="1">
      <c r="B1408" s="160"/>
      <c r="D1408" s="161" t="s">
        <v>178</v>
      </c>
      <c r="E1408" s="162" t="s">
        <v>1</v>
      </c>
      <c r="F1408" s="163" t="s">
        <v>1593</v>
      </c>
      <c r="H1408" s="164">
        <v>258.12</v>
      </c>
      <c r="I1408" s="165"/>
      <c r="L1408" s="160"/>
      <c r="M1408" s="166"/>
      <c r="N1408" s="167"/>
      <c r="O1408" s="167"/>
      <c r="P1408" s="167"/>
      <c r="Q1408" s="167"/>
      <c r="R1408" s="167"/>
      <c r="S1408" s="167"/>
      <c r="T1408" s="168"/>
      <c r="AT1408" s="162" t="s">
        <v>178</v>
      </c>
      <c r="AU1408" s="162" t="s">
        <v>176</v>
      </c>
      <c r="AV1408" s="13" t="s">
        <v>176</v>
      </c>
      <c r="AW1408" s="13" t="s">
        <v>33</v>
      </c>
      <c r="AX1408" s="13" t="s">
        <v>78</v>
      </c>
      <c r="AY1408" s="162" t="s">
        <v>169</v>
      </c>
    </row>
    <row r="1409" spans="1:65" s="14" customFormat="1">
      <c r="B1409" s="169"/>
      <c r="D1409" s="161" t="s">
        <v>178</v>
      </c>
      <c r="E1409" s="170" t="s">
        <v>1</v>
      </c>
      <c r="F1409" s="171" t="s">
        <v>1594</v>
      </c>
      <c r="H1409" s="170" t="s">
        <v>1</v>
      </c>
      <c r="I1409" s="172"/>
      <c r="L1409" s="169"/>
      <c r="M1409" s="173"/>
      <c r="N1409" s="174"/>
      <c r="O1409" s="174"/>
      <c r="P1409" s="174"/>
      <c r="Q1409" s="174"/>
      <c r="R1409" s="174"/>
      <c r="S1409" s="174"/>
      <c r="T1409" s="175"/>
      <c r="AT1409" s="170" t="s">
        <v>178</v>
      </c>
      <c r="AU1409" s="170" t="s">
        <v>176</v>
      </c>
      <c r="AV1409" s="14" t="s">
        <v>86</v>
      </c>
      <c r="AW1409" s="14" t="s">
        <v>33</v>
      </c>
      <c r="AX1409" s="14" t="s">
        <v>78</v>
      </c>
      <c r="AY1409" s="170" t="s">
        <v>169</v>
      </c>
    </row>
    <row r="1410" spans="1:65" s="13" customFormat="1">
      <c r="B1410" s="160"/>
      <c r="D1410" s="161" t="s">
        <v>178</v>
      </c>
      <c r="E1410" s="162" t="s">
        <v>1</v>
      </c>
      <c r="F1410" s="163" t="s">
        <v>1595</v>
      </c>
      <c r="H1410" s="164">
        <v>25.41</v>
      </c>
      <c r="I1410" s="165"/>
      <c r="L1410" s="160"/>
      <c r="M1410" s="166"/>
      <c r="N1410" s="167"/>
      <c r="O1410" s="167"/>
      <c r="P1410" s="167"/>
      <c r="Q1410" s="167"/>
      <c r="R1410" s="167"/>
      <c r="S1410" s="167"/>
      <c r="T1410" s="168"/>
      <c r="AT1410" s="162" t="s">
        <v>178</v>
      </c>
      <c r="AU1410" s="162" t="s">
        <v>176</v>
      </c>
      <c r="AV1410" s="13" t="s">
        <v>176</v>
      </c>
      <c r="AW1410" s="13" t="s">
        <v>33</v>
      </c>
      <c r="AX1410" s="13" t="s">
        <v>78</v>
      </c>
      <c r="AY1410" s="162" t="s">
        <v>169</v>
      </c>
    </row>
    <row r="1411" spans="1:65" s="14" customFormat="1">
      <c r="B1411" s="169"/>
      <c r="D1411" s="161" t="s">
        <v>178</v>
      </c>
      <c r="E1411" s="170" t="s">
        <v>1</v>
      </c>
      <c r="F1411" s="171" t="s">
        <v>1596</v>
      </c>
      <c r="H1411" s="170" t="s">
        <v>1</v>
      </c>
      <c r="I1411" s="172"/>
      <c r="L1411" s="169"/>
      <c r="M1411" s="173"/>
      <c r="N1411" s="174"/>
      <c r="O1411" s="174"/>
      <c r="P1411" s="174"/>
      <c r="Q1411" s="174"/>
      <c r="R1411" s="174"/>
      <c r="S1411" s="174"/>
      <c r="T1411" s="175"/>
      <c r="AT1411" s="170" t="s">
        <v>178</v>
      </c>
      <c r="AU1411" s="170" t="s">
        <v>176</v>
      </c>
      <c r="AV1411" s="14" t="s">
        <v>86</v>
      </c>
      <c r="AW1411" s="14" t="s">
        <v>33</v>
      </c>
      <c r="AX1411" s="14" t="s">
        <v>78</v>
      </c>
      <c r="AY1411" s="170" t="s">
        <v>169</v>
      </c>
    </row>
    <row r="1412" spans="1:65" s="13" customFormat="1">
      <c r="B1412" s="160"/>
      <c r="D1412" s="161" t="s">
        <v>178</v>
      </c>
      <c r="E1412" s="162" t="s">
        <v>1</v>
      </c>
      <c r="F1412" s="163" t="s">
        <v>1582</v>
      </c>
      <c r="H1412" s="164">
        <v>157.44999999999999</v>
      </c>
      <c r="I1412" s="165"/>
      <c r="L1412" s="160"/>
      <c r="M1412" s="166"/>
      <c r="N1412" s="167"/>
      <c r="O1412" s="167"/>
      <c r="P1412" s="167"/>
      <c r="Q1412" s="167"/>
      <c r="R1412" s="167"/>
      <c r="S1412" s="167"/>
      <c r="T1412" s="168"/>
      <c r="AT1412" s="162" t="s">
        <v>178</v>
      </c>
      <c r="AU1412" s="162" t="s">
        <v>176</v>
      </c>
      <c r="AV1412" s="13" t="s">
        <v>176</v>
      </c>
      <c r="AW1412" s="13" t="s">
        <v>33</v>
      </c>
      <c r="AX1412" s="13" t="s">
        <v>78</v>
      </c>
      <c r="AY1412" s="162" t="s">
        <v>169</v>
      </c>
    </row>
    <row r="1413" spans="1:65" s="15" customFormat="1">
      <c r="B1413" s="176"/>
      <c r="D1413" s="161" t="s">
        <v>178</v>
      </c>
      <c r="E1413" s="177" t="s">
        <v>1</v>
      </c>
      <c r="F1413" s="178" t="s">
        <v>186</v>
      </c>
      <c r="H1413" s="179">
        <v>440.98</v>
      </c>
      <c r="I1413" s="180"/>
      <c r="L1413" s="176"/>
      <c r="M1413" s="181"/>
      <c r="N1413" s="182"/>
      <c r="O1413" s="182"/>
      <c r="P1413" s="182"/>
      <c r="Q1413" s="182"/>
      <c r="R1413" s="182"/>
      <c r="S1413" s="182"/>
      <c r="T1413" s="183"/>
      <c r="AT1413" s="177" t="s">
        <v>178</v>
      </c>
      <c r="AU1413" s="177" t="s">
        <v>176</v>
      </c>
      <c r="AV1413" s="15" t="s">
        <v>175</v>
      </c>
      <c r="AW1413" s="15" t="s">
        <v>33</v>
      </c>
      <c r="AX1413" s="15" t="s">
        <v>86</v>
      </c>
      <c r="AY1413" s="177" t="s">
        <v>169</v>
      </c>
    </row>
    <row r="1414" spans="1:65" s="2" customFormat="1" ht="14.4" customHeight="1">
      <c r="A1414" s="33"/>
      <c r="B1414" s="145"/>
      <c r="C1414" s="192" t="s">
        <v>1597</v>
      </c>
      <c r="D1414" s="192" t="s">
        <v>345</v>
      </c>
      <c r="E1414" s="193" t="s">
        <v>1598</v>
      </c>
      <c r="F1414" s="194" t="s">
        <v>1599</v>
      </c>
      <c r="G1414" s="195" t="s">
        <v>328</v>
      </c>
      <c r="H1414" s="196">
        <v>160.59899999999999</v>
      </c>
      <c r="I1414" s="197"/>
      <c r="J1414" s="196">
        <f>ROUND(I1414*H1414,3)</f>
        <v>0</v>
      </c>
      <c r="K1414" s="198"/>
      <c r="L1414" s="199"/>
      <c r="M1414" s="200" t="s">
        <v>1</v>
      </c>
      <c r="N1414" s="201" t="s">
        <v>44</v>
      </c>
      <c r="O1414" s="59"/>
      <c r="P1414" s="155">
        <f>O1414*H1414</f>
        <v>0</v>
      </c>
      <c r="Q1414" s="155">
        <v>2.9999999999999997E-4</v>
      </c>
      <c r="R1414" s="155">
        <f>Q1414*H1414</f>
        <v>4.8179699999999992E-2</v>
      </c>
      <c r="S1414" s="155">
        <v>0</v>
      </c>
      <c r="T1414" s="156">
        <f>S1414*H1414</f>
        <v>0</v>
      </c>
      <c r="U1414" s="33"/>
      <c r="V1414" s="33"/>
      <c r="W1414" s="33"/>
      <c r="X1414" s="33"/>
      <c r="Y1414" s="33"/>
      <c r="Z1414" s="33"/>
      <c r="AA1414" s="33"/>
      <c r="AB1414" s="33"/>
      <c r="AC1414" s="33"/>
      <c r="AD1414" s="33"/>
      <c r="AE1414" s="33"/>
      <c r="AR1414" s="157" t="s">
        <v>468</v>
      </c>
      <c r="AT1414" s="157" t="s">
        <v>345</v>
      </c>
      <c r="AU1414" s="157" t="s">
        <v>176</v>
      </c>
      <c r="AY1414" s="18" t="s">
        <v>169</v>
      </c>
      <c r="BE1414" s="158">
        <f>IF(N1414="základná",J1414,0)</f>
        <v>0</v>
      </c>
      <c r="BF1414" s="158">
        <f>IF(N1414="znížená",J1414,0)</f>
        <v>0</v>
      </c>
      <c r="BG1414" s="158">
        <f>IF(N1414="zákl. prenesená",J1414,0)</f>
        <v>0</v>
      </c>
      <c r="BH1414" s="158">
        <f>IF(N1414="zníž. prenesená",J1414,0)</f>
        <v>0</v>
      </c>
      <c r="BI1414" s="158">
        <f>IF(N1414="nulová",J1414,0)</f>
        <v>0</v>
      </c>
      <c r="BJ1414" s="18" t="s">
        <v>176</v>
      </c>
      <c r="BK1414" s="159">
        <f>ROUND(I1414*H1414,3)</f>
        <v>0</v>
      </c>
      <c r="BL1414" s="18" t="s">
        <v>325</v>
      </c>
      <c r="BM1414" s="157" t="s">
        <v>1600</v>
      </c>
    </row>
    <row r="1415" spans="1:65" s="13" customFormat="1">
      <c r="B1415" s="160"/>
      <c r="D1415" s="161" t="s">
        <v>178</v>
      </c>
      <c r="E1415" s="162" t="s">
        <v>1</v>
      </c>
      <c r="F1415" s="163" t="s">
        <v>1601</v>
      </c>
      <c r="H1415" s="164">
        <v>160.59899999999999</v>
      </c>
      <c r="I1415" s="165"/>
      <c r="L1415" s="160"/>
      <c r="M1415" s="166"/>
      <c r="N1415" s="167"/>
      <c r="O1415" s="167"/>
      <c r="P1415" s="167"/>
      <c r="Q1415" s="167"/>
      <c r="R1415" s="167"/>
      <c r="S1415" s="167"/>
      <c r="T1415" s="168"/>
      <c r="AT1415" s="162" t="s">
        <v>178</v>
      </c>
      <c r="AU1415" s="162" t="s">
        <v>176</v>
      </c>
      <c r="AV1415" s="13" t="s">
        <v>176</v>
      </c>
      <c r="AW1415" s="13" t="s">
        <v>33</v>
      </c>
      <c r="AX1415" s="13" t="s">
        <v>86</v>
      </c>
      <c r="AY1415" s="162" t="s">
        <v>169</v>
      </c>
    </row>
    <row r="1416" spans="1:65" s="2" customFormat="1" ht="24.15" customHeight="1">
      <c r="A1416" s="33"/>
      <c r="B1416" s="145"/>
      <c r="C1416" s="192" t="s">
        <v>1602</v>
      </c>
      <c r="D1416" s="192" t="s">
        <v>345</v>
      </c>
      <c r="E1416" s="193" t="s">
        <v>1603</v>
      </c>
      <c r="F1416" s="194" t="s">
        <v>1604</v>
      </c>
      <c r="G1416" s="195" t="s">
        <v>328</v>
      </c>
      <c r="H1416" s="196">
        <v>263.28199999999998</v>
      </c>
      <c r="I1416" s="197"/>
      <c r="J1416" s="196">
        <f>ROUND(I1416*H1416,3)</f>
        <v>0</v>
      </c>
      <c r="K1416" s="198"/>
      <c r="L1416" s="199"/>
      <c r="M1416" s="200" t="s">
        <v>1</v>
      </c>
      <c r="N1416" s="201" t="s">
        <v>44</v>
      </c>
      <c r="O1416" s="59"/>
      <c r="P1416" s="155">
        <f>O1416*H1416</f>
        <v>0</v>
      </c>
      <c r="Q1416" s="155">
        <v>1.6000000000000001E-3</v>
      </c>
      <c r="R1416" s="155">
        <f>Q1416*H1416</f>
        <v>0.42125119999999999</v>
      </c>
      <c r="S1416" s="155">
        <v>0</v>
      </c>
      <c r="T1416" s="156">
        <f>S1416*H1416</f>
        <v>0</v>
      </c>
      <c r="U1416" s="33"/>
      <c r="V1416" s="33"/>
      <c r="W1416" s="33"/>
      <c r="X1416" s="33"/>
      <c r="Y1416" s="33"/>
      <c r="Z1416" s="33"/>
      <c r="AA1416" s="33"/>
      <c r="AB1416" s="33"/>
      <c r="AC1416" s="33"/>
      <c r="AD1416" s="33"/>
      <c r="AE1416" s="33"/>
      <c r="AR1416" s="157" t="s">
        <v>468</v>
      </c>
      <c r="AT1416" s="157" t="s">
        <v>345</v>
      </c>
      <c r="AU1416" s="157" t="s">
        <v>176</v>
      </c>
      <c r="AY1416" s="18" t="s">
        <v>169</v>
      </c>
      <c r="BE1416" s="158">
        <f>IF(N1416="základná",J1416,0)</f>
        <v>0</v>
      </c>
      <c r="BF1416" s="158">
        <f>IF(N1416="znížená",J1416,0)</f>
        <v>0</v>
      </c>
      <c r="BG1416" s="158">
        <f>IF(N1416="zákl. prenesená",J1416,0)</f>
        <v>0</v>
      </c>
      <c r="BH1416" s="158">
        <f>IF(N1416="zníž. prenesená",J1416,0)</f>
        <v>0</v>
      </c>
      <c r="BI1416" s="158">
        <f>IF(N1416="nulová",J1416,0)</f>
        <v>0</v>
      </c>
      <c r="BJ1416" s="18" t="s">
        <v>176</v>
      </c>
      <c r="BK1416" s="159">
        <f>ROUND(I1416*H1416,3)</f>
        <v>0</v>
      </c>
      <c r="BL1416" s="18" t="s">
        <v>325</v>
      </c>
      <c r="BM1416" s="157" t="s">
        <v>1605</v>
      </c>
    </row>
    <row r="1417" spans="1:65" s="13" customFormat="1">
      <c r="B1417" s="160"/>
      <c r="D1417" s="161" t="s">
        <v>178</v>
      </c>
      <c r="E1417" s="162" t="s">
        <v>1</v>
      </c>
      <c r="F1417" s="163" t="s">
        <v>1606</v>
      </c>
      <c r="H1417" s="164">
        <v>263.28199999999998</v>
      </c>
      <c r="I1417" s="165"/>
      <c r="L1417" s="160"/>
      <c r="M1417" s="166"/>
      <c r="N1417" s="167"/>
      <c r="O1417" s="167"/>
      <c r="P1417" s="167"/>
      <c r="Q1417" s="167"/>
      <c r="R1417" s="167"/>
      <c r="S1417" s="167"/>
      <c r="T1417" s="168"/>
      <c r="AT1417" s="162" t="s">
        <v>178</v>
      </c>
      <c r="AU1417" s="162" t="s">
        <v>176</v>
      </c>
      <c r="AV1417" s="13" t="s">
        <v>176</v>
      </c>
      <c r="AW1417" s="13" t="s">
        <v>33</v>
      </c>
      <c r="AX1417" s="13" t="s">
        <v>86</v>
      </c>
      <c r="AY1417" s="162" t="s">
        <v>169</v>
      </c>
    </row>
    <row r="1418" spans="1:65" s="2" customFormat="1" ht="24.15" customHeight="1">
      <c r="A1418" s="33"/>
      <c r="B1418" s="145"/>
      <c r="C1418" s="192" t="s">
        <v>1607</v>
      </c>
      <c r="D1418" s="192" t="s">
        <v>345</v>
      </c>
      <c r="E1418" s="193" t="s">
        <v>1608</v>
      </c>
      <c r="F1418" s="194" t="s">
        <v>1609</v>
      </c>
      <c r="G1418" s="195" t="s">
        <v>328</v>
      </c>
      <c r="H1418" s="196">
        <v>25.917999999999999</v>
      </c>
      <c r="I1418" s="197"/>
      <c r="J1418" s="196">
        <f>ROUND(I1418*H1418,3)</f>
        <v>0</v>
      </c>
      <c r="K1418" s="198"/>
      <c r="L1418" s="199"/>
      <c r="M1418" s="200" t="s">
        <v>1</v>
      </c>
      <c r="N1418" s="201" t="s">
        <v>44</v>
      </c>
      <c r="O1418" s="59"/>
      <c r="P1418" s="155">
        <f>O1418*H1418</f>
        <v>0</v>
      </c>
      <c r="Q1418" s="155">
        <v>2E-3</v>
      </c>
      <c r="R1418" s="155">
        <f>Q1418*H1418</f>
        <v>5.1836E-2</v>
      </c>
      <c r="S1418" s="155">
        <v>0</v>
      </c>
      <c r="T1418" s="156">
        <f>S1418*H1418</f>
        <v>0</v>
      </c>
      <c r="U1418" s="33"/>
      <c r="V1418" s="33"/>
      <c r="W1418" s="33"/>
      <c r="X1418" s="33"/>
      <c r="Y1418" s="33"/>
      <c r="Z1418" s="33"/>
      <c r="AA1418" s="33"/>
      <c r="AB1418" s="33"/>
      <c r="AC1418" s="33"/>
      <c r="AD1418" s="33"/>
      <c r="AE1418" s="33"/>
      <c r="AR1418" s="157" t="s">
        <v>468</v>
      </c>
      <c r="AT1418" s="157" t="s">
        <v>345</v>
      </c>
      <c r="AU1418" s="157" t="s">
        <v>176</v>
      </c>
      <c r="AY1418" s="18" t="s">
        <v>169</v>
      </c>
      <c r="BE1418" s="158">
        <f>IF(N1418="základná",J1418,0)</f>
        <v>0</v>
      </c>
      <c r="BF1418" s="158">
        <f>IF(N1418="znížená",J1418,0)</f>
        <v>0</v>
      </c>
      <c r="BG1418" s="158">
        <f>IF(N1418="zákl. prenesená",J1418,0)</f>
        <v>0</v>
      </c>
      <c r="BH1418" s="158">
        <f>IF(N1418="zníž. prenesená",J1418,0)</f>
        <v>0</v>
      </c>
      <c r="BI1418" s="158">
        <f>IF(N1418="nulová",J1418,0)</f>
        <v>0</v>
      </c>
      <c r="BJ1418" s="18" t="s">
        <v>176</v>
      </c>
      <c r="BK1418" s="159">
        <f>ROUND(I1418*H1418,3)</f>
        <v>0</v>
      </c>
      <c r="BL1418" s="18" t="s">
        <v>325</v>
      </c>
      <c r="BM1418" s="157" t="s">
        <v>1610</v>
      </c>
    </row>
    <row r="1419" spans="1:65" s="13" customFormat="1">
      <c r="B1419" s="160"/>
      <c r="D1419" s="161" t="s">
        <v>178</v>
      </c>
      <c r="E1419" s="162" t="s">
        <v>1</v>
      </c>
      <c r="F1419" s="163" t="s">
        <v>1611</v>
      </c>
      <c r="H1419" s="164">
        <v>25.917999999999999</v>
      </c>
      <c r="I1419" s="165"/>
      <c r="L1419" s="160"/>
      <c r="M1419" s="166"/>
      <c r="N1419" s="167"/>
      <c r="O1419" s="167"/>
      <c r="P1419" s="167"/>
      <c r="Q1419" s="167"/>
      <c r="R1419" s="167"/>
      <c r="S1419" s="167"/>
      <c r="T1419" s="168"/>
      <c r="AT1419" s="162" t="s">
        <v>178</v>
      </c>
      <c r="AU1419" s="162" t="s">
        <v>176</v>
      </c>
      <c r="AV1419" s="13" t="s">
        <v>176</v>
      </c>
      <c r="AW1419" s="13" t="s">
        <v>33</v>
      </c>
      <c r="AX1419" s="13" t="s">
        <v>86</v>
      </c>
      <c r="AY1419" s="162" t="s">
        <v>169</v>
      </c>
    </row>
    <row r="1420" spans="1:65" s="2" customFormat="1" ht="24.15" customHeight="1">
      <c r="A1420" s="33"/>
      <c r="B1420" s="145"/>
      <c r="C1420" s="146" t="s">
        <v>1612</v>
      </c>
      <c r="D1420" s="146" t="s">
        <v>171</v>
      </c>
      <c r="E1420" s="147" t="s">
        <v>1613</v>
      </c>
      <c r="F1420" s="148" t="s">
        <v>1614</v>
      </c>
      <c r="G1420" s="149" t="s">
        <v>328</v>
      </c>
      <c r="H1420" s="150">
        <v>183.82499999999999</v>
      </c>
      <c r="I1420" s="151"/>
      <c r="J1420" s="150">
        <f>ROUND(I1420*H1420,3)</f>
        <v>0</v>
      </c>
      <c r="K1420" s="152"/>
      <c r="L1420" s="34"/>
      <c r="M1420" s="153" t="s">
        <v>1</v>
      </c>
      <c r="N1420" s="154" t="s">
        <v>44</v>
      </c>
      <c r="O1420" s="59"/>
      <c r="P1420" s="155">
        <f>O1420*H1420</f>
        <v>0</v>
      </c>
      <c r="Q1420" s="155">
        <v>3.5000000000000001E-3</v>
      </c>
      <c r="R1420" s="155">
        <f>Q1420*H1420</f>
        <v>0.6433875</v>
      </c>
      <c r="S1420" s="155">
        <v>0</v>
      </c>
      <c r="T1420" s="156">
        <f>S1420*H1420</f>
        <v>0</v>
      </c>
      <c r="U1420" s="33"/>
      <c r="V1420" s="33"/>
      <c r="W1420" s="33"/>
      <c r="X1420" s="33"/>
      <c r="Y1420" s="33"/>
      <c r="Z1420" s="33"/>
      <c r="AA1420" s="33"/>
      <c r="AB1420" s="33"/>
      <c r="AC1420" s="33"/>
      <c r="AD1420" s="33"/>
      <c r="AE1420" s="33"/>
      <c r="AR1420" s="157" t="s">
        <v>325</v>
      </c>
      <c r="AT1420" s="157" t="s">
        <v>171</v>
      </c>
      <c r="AU1420" s="157" t="s">
        <v>176</v>
      </c>
      <c r="AY1420" s="18" t="s">
        <v>169</v>
      </c>
      <c r="BE1420" s="158">
        <f>IF(N1420="základná",J1420,0)</f>
        <v>0</v>
      </c>
      <c r="BF1420" s="158">
        <f>IF(N1420="znížená",J1420,0)</f>
        <v>0</v>
      </c>
      <c r="BG1420" s="158">
        <f>IF(N1420="zákl. prenesená",J1420,0)</f>
        <v>0</v>
      </c>
      <c r="BH1420" s="158">
        <f>IF(N1420="zníž. prenesená",J1420,0)</f>
        <v>0</v>
      </c>
      <c r="BI1420" s="158">
        <f>IF(N1420="nulová",J1420,0)</f>
        <v>0</v>
      </c>
      <c r="BJ1420" s="18" t="s">
        <v>176</v>
      </c>
      <c r="BK1420" s="159">
        <f>ROUND(I1420*H1420,3)</f>
        <v>0</v>
      </c>
      <c r="BL1420" s="18" t="s">
        <v>325</v>
      </c>
      <c r="BM1420" s="157" t="s">
        <v>1615</v>
      </c>
    </row>
    <row r="1421" spans="1:65" s="14" customFormat="1">
      <c r="B1421" s="169"/>
      <c r="D1421" s="161" t="s">
        <v>178</v>
      </c>
      <c r="E1421" s="170" t="s">
        <v>1</v>
      </c>
      <c r="F1421" s="171" t="s">
        <v>1616</v>
      </c>
      <c r="H1421" s="170" t="s">
        <v>1</v>
      </c>
      <c r="I1421" s="172"/>
      <c r="L1421" s="169"/>
      <c r="M1421" s="173"/>
      <c r="N1421" s="174"/>
      <c r="O1421" s="174"/>
      <c r="P1421" s="174"/>
      <c r="Q1421" s="174"/>
      <c r="R1421" s="174"/>
      <c r="S1421" s="174"/>
      <c r="T1421" s="175"/>
      <c r="AT1421" s="170" t="s">
        <v>178</v>
      </c>
      <c r="AU1421" s="170" t="s">
        <v>176</v>
      </c>
      <c r="AV1421" s="14" t="s">
        <v>86</v>
      </c>
      <c r="AW1421" s="14" t="s">
        <v>33</v>
      </c>
      <c r="AX1421" s="14" t="s">
        <v>78</v>
      </c>
      <c r="AY1421" s="170" t="s">
        <v>169</v>
      </c>
    </row>
    <row r="1422" spans="1:65" s="14" customFormat="1">
      <c r="B1422" s="169"/>
      <c r="D1422" s="161" t="s">
        <v>178</v>
      </c>
      <c r="E1422" s="170" t="s">
        <v>1</v>
      </c>
      <c r="F1422" s="171" t="s">
        <v>414</v>
      </c>
      <c r="H1422" s="170" t="s">
        <v>1</v>
      </c>
      <c r="I1422" s="172"/>
      <c r="L1422" s="169"/>
      <c r="M1422" s="173"/>
      <c r="N1422" s="174"/>
      <c r="O1422" s="174"/>
      <c r="P1422" s="174"/>
      <c r="Q1422" s="174"/>
      <c r="R1422" s="174"/>
      <c r="S1422" s="174"/>
      <c r="T1422" s="175"/>
      <c r="AT1422" s="170" t="s">
        <v>178</v>
      </c>
      <c r="AU1422" s="170" t="s">
        <v>176</v>
      </c>
      <c r="AV1422" s="14" t="s">
        <v>86</v>
      </c>
      <c r="AW1422" s="14" t="s">
        <v>33</v>
      </c>
      <c r="AX1422" s="14" t="s">
        <v>78</v>
      </c>
      <c r="AY1422" s="170" t="s">
        <v>169</v>
      </c>
    </row>
    <row r="1423" spans="1:65" s="14" customFormat="1">
      <c r="B1423" s="169"/>
      <c r="D1423" s="161" t="s">
        <v>178</v>
      </c>
      <c r="E1423" s="170" t="s">
        <v>1</v>
      </c>
      <c r="F1423" s="171" t="s">
        <v>415</v>
      </c>
      <c r="H1423" s="170" t="s">
        <v>1</v>
      </c>
      <c r="I1423" s="172"/>
      <c r="L1423" s="169"/>
      <c r="M1423" s="173"/>
      <c r="N1423" s="174"/>
      <c r="O1423" s="174"/>
      <c r="P1423" s="174"/>
      <c r="Q1423" s="174"/>
      <c r="R1423" s="174"/>
      <c r="S1423" s="174"/>
      <c r="T1423" s="175"/>
      <c r="AT1423" s="170" t="s">
        <v>178</v>
      </c>
      <c r="AU1423" s="170" t="s">
        <v>176</v>
      </c>
      <c r="AV1423" s="14" t="s">
        <v>86</v>
      </c>
      <c r="AW1423" s="14" t="s">
        <v>33</v>
      </c>
      <c r="AX1423" s="14" t="s">
        <v>78</v>
      </c>
      <c r="AY1423" s="170" t="s">
        <v>169</v>
      </c>
    </row>
    <row r="1424" spans="1:65" s="13" customFormat="1">
      <c r="B1424" s="160"/>
      <c r="D1424" s="161" t="s">
        <v>178</v>
      </c>
      <c r="E1424" s="162" t="s">
        <v>1</v>
      </c>
      <c r="F1424" s="163" t="s">
        <v>1617</v>
      </c>
      <c r="H1424" s="164">
        <v>8.3650000000000002</v>
      </c>
      <c r="I1424" s="165"/>
      <c r="L1424" s="160"/>
      <c r="M1424" s="166"/>
      <c r="N1424" s="167"/>
      <c r="O1424" s="167"/>
      <c r="P1424" s="167"/>
      <c r="Q1424" s="167"/>
      <c r="R1424" s="167"/>
      <c r="S1424" s="167"/>
      <c r="T1424" s="168"/>
      <c r="AT1424" s="162" t="s">
        <v>178</v>
      </c>
      <c r="AU1424" s="162" t="s">
        <v>176</v>
      </c>
      <c r="AV1424" s="13" t="s">
        <v>176</v>
      </c>
      <c r="AW1424" s="13" t="s">
        <v>33</v>
      </c>
      <c r="AX1424" s="13" t="s">
        <v>78</v>
      </c>
      <c r="AY1424" s="162" t="s">
        <v>169</v>
      </c>
    </row>
    <row r="1425" spans="1:65" s="14" customFormat="1">
      <c r="B1425" s="169"/>
      <c r="D1425" s="161" t="s">
        <v>178</v>
      </c>
      <c r="E1425" s="170" t="s">
        <v>1</v>
      </c>
      <c r="F1425" s="171" t="s">
        <v>417</v>
      </c>
      <c r="H1425" s="170" t="s">
        <v>1</v>
      </c>
      <c r="I1425" s="172"/>
      <c r="L1425" s="169"/>
      <c r="M1425" s="173"/>
      <c r="N1425" s="174"/>
      <c r="O1425" s="174"/>
      <c r="P1425" s="174"/>
      <c r="Q1425" s="174"/>
      <c r="R1425" s="174"/>
      <c r="S1425" s="174"/>
      <c r="T1425" s="175"/>
      <c r="AT1425" s="170" t="s">
        <v>178</v>
      </c>
      <c r="AU1425" s="170" t="s">
        <v>176</v>
      </c>
      <c r="AV1425" s="14" t="s">
        <v>86</v>
      </c>
      <c r="AW1425" s="14" t="s">
        <v>33</v>
      </c>
      <c r="AX1425" s="14" t="s">
        <v>78</v>
      </c>
      <c r="AY1425" s="170" t="s">
        <v>169</v>
      </c>
    </row>
    <row r="1426" spans="1:65" s="14" customFormat="1">
      <c r="B1426" s="169"/>
      <c r="D1426" s="161" t="s">
        <v>178</v>
      </c>
      <c r="E1426" s="170" t="s">
        <v>1</v>
      </c>
      <c r="F1426" s="171" t="s">
        <v>418</v>
      </c>
      <c r="H1426" s="170" t="s">
        <v>1</v>
      </c>
      <c r="I1426" s="172"/>
      <c r="L1426" s="169"/>
      <c r="M1426" s="173"/>
      <c r="N1426" s="174"/>
      <c r="O1426" s="174"/>
      <c r="P1426" s="174"/>
      <c r="Q1426" s="174"/>
      <c r="R1426" s="174"/>
      <c r="S1426" s="174"/>
      <c r="T1426" s="175"/>
      <c r="AT1426" s="170" t="s">
        <v>178</v>
      </c>
      <c r="AU1426" s="170" t="s">
        <v>176</v>
      </c>
      <c r="AV1426" s="14" t="s">
        <v>86</v>
      </c>
      <c r="AW1426" s="14" t="s">
        <v>33</v>
      </c>
      <c r="AX1426" s="14" t="s">
        <v>78</v>
      </c>
      <c r="AY1426" s="170" t="s">
        <v>169</v>
      </c>
    </row>
    <row r="1427" spans="1:65" s="13" customFormat="1">
      <c r="B1427" s="160"/>
      <c r="D1427" s="161" t="s">
        <v>178</v>
      </c>
      <c r="E1427" s="162" t="s">
        <v>1</v>
      </c>
      <c r="F1427" s="163" t="s">
        <v>1618</v>
      </c>
      <c r="H1427" s="164">
        <v>9.625</v>
      </c>
      <c r="I1427" s="165"/>
      <c r="L1427" s="160"/>
      <c r="M1427" s="166"/>
      <c r="N1427" s="167"/>
      <c r="O1427" s="167"/>
      <c r="P1427" s="167"/>
      <c r="Q1427" s="167"/>
      <c r="R1427" s="167"/>
      <c r="S1427" s="167"/>
      <c r="T1427" s="168"/>
      <c r="AT1427" s="162" t="s">
        <v>178</v>
      </c>
      <c r="AU1427" s="162" t="s">
        <v>176</v>
      </c>
      <c r="AV1427" s="13" t="s">
        <v>176</v>
      </c>
      <c r="AW1427" s="13" t="s">
        <v>33</v>
      </c>
      <c r="AX1427" s="13" t="s">
        <v>78</v>
      </c>
      <c r="AY1427" s="162" t="s">
        <v>169</v>
      </c>
    </row>
    <row r="1428" spans="1:65" s="14" customFormat="1">
      <c r="B1428" s="169"/>
      <c r="D1428" s="161" t="s">
        <v>178</v>
      </c>
      <c r="E1428" s="170" t="s">
        <v>1</v>
      </c>
      <c r="F1428" s="171" t="s">
        <v>420</v>
      </c>
      <c r="H1428" s="170" t="s">
        <v>1</v>
      </c>
      <c r="I1428" s="172"/>
      <c r="L1428" s="169"/>
      <c r="M1428" s="173"/>
      <c r="N1428" s="174"/>
      <c r="O1428" s="174"/>
      <c r="P1428" s="174"/>
      <c r="Q1428" s="174"/>
      <c r="R1428" s="174"/>
      <c r="S1428" s="174"/>
      <c r="T1428" s="175"/>
      <c r="AT1428" s="170" t="s">
        <v>178</v>
      </c>
      <c r="AU1428" s="170" t="s">
        <v>176</v>
      </c>
      <c r="AV1428" s="14" t="s">
        <v>86</v>
      </c>
      <c r="AW1428" s="14" t="s">
        <v>33</v>
      </c>
      <c r="AX1428" s="14" t="s">
        <v>78</v>
      </c>
      <c r="AY1428" s="170" t="s">
        <v>169</v>
      </c>
    </row>
    <row r="1429" spans="1:65" s="13" customFormat="1">
      <c r="B1429" s="160"/>
      <c r="D1429" s="161" t="s">
        <v>178</v>
      </c>
      <c r="E1429" s="162" t="s">
        <v>1</v>
      </c>
      <c r="F1429" s="163" t="s">
        <v>1619</v>
      </c>
      <c r="H1429" s="164">
        <v>10.24</v>
      </c>
      <c r="I1429" s="165"/>
      <c r="L1429" s="160"/>
      <c r="M1429" s="166"/>
      <c r="N1429" s="167"/>
      <c r="O1429" s="167"/>
      <c r="P1429" s="167"/>
      <c r="Q1429" s="167"/>
      <c r="R1429" s="167"/>
      <c r="S1429" s="167"/>
      <c r="T1429" s="168"/>
      <c r="AT1429" s="162" t="s">
        <v>178</v>
      </c>
      <c r="AU1429" s="162" t="s">
        <v>176</v>
      </c>
      <c r="AV1429" s="13" t="s">
        <v>176</v>
      </c>
      <c r="AW1429" s="13" t="s">
        <v>33</v>
      </c>
      <c r="AX1429" s="13" t="s">
        <v>78</v>
      </c>
      <c r="AY1429" s="162" t="s">
        <v>169</v>
      </c>
    </row>
    <row r="1430" spans="1:65" s="13" customFormat="1">
      <c r="B1430" s="160"/>
      <c r="D1430" s="161" t="s">
        <v>178</v>
      </c>
      <c r="E1430" s="162" t="s">
        <v>1</v>
      </c>
      <c r="F1430" s="163" t="s">
        <v>1620</v>
      </c>
      <c r="H1430" s="164">
        <v>18</v>
      </c>
      <c r="I1430" s="165"/>
      <c r="L1430" s="160"/>
      <c r="M1430" s="166"/>
      <c r="N1430" s="167"/>
      <c r="O1430" s="167"/>
      <c r="P1430" s="167"/>
      <c r="Q1430" s="167"/>
      <c r="R1430" s="167"/>
      <c r="S1430" s="167"/>
      <c r="T1430" s="168"/>
      <c r="AT1430" s="162" t="s">
        <v>178</v>
      </c>
      <c r="AU1430" s="162" t="s">
        <v>176</v>
      </c>
      <c r="AV1430" s="13" t="s">
        <v>176</v>
      </c>
      <c r="AW1430" s="13" t="s">
        <v>33</v>
      </c>
      <c r="AX1430" s="13" t="s">
        <v>78</v>
      </c>
      <c r="AY1430" s="162" t="s">
        <v>169</v>
      </c>
    </row>
    <row r="1431" spans="1:65" s="14" customFormat="1">
      <c r="B1431" s="169"/>
      <c r="D1431" s="161" t="s">
        <v>178</v>
      </c>
      <c r="E1431" s="170" t="s">
        <v>1</v>
      </c>
      <c r="F1431" s="171" t="s">
        <v>423</v>
      </c>
      <c r="H1431" s="170" t="s">
        <v>1</v>
      </c>
      <c r="I1431" s="172"/>
      <c r="L1431" s="169"/>
      <c r="M1431" s="173"/>
      <c r="N1431" s="174"/>
      <c r="O1431" s="174"/>
      <c r="P1431" s="174"/>
      <c r="Q1431" s="174"/>
      <c r="R1431" s="174"/>
      <c r="S1431" s="174"/>
      <c r="T1431" s="175"/>
      <c r="AT1431" s="170" t="s">
        <v>178</v>
      </c>
      <c r="AU1431" s="170" t="s">
        <v>176</v>
      </c>
      <c r="AV1431" s="14" t="s">
        <v>86</v>
      </c>
      <c r="AW1431" s="14" t="s">
        <v>33</v>
      </c>
      <c r="AX1431" s="14" t="s">
        <v>78</v>
      </c>
      <c r="AY1431" s="170" t="s">
        <v>169</v>
      </c>
    </row>
    <row r="1432" spans="1:65" s="14" customFormat="1">
      <c r="B1432" s="169"/>
      <c r="D1432" s="161" t="s">
        <v>178</v>
      </c>
      <c r="E1432" s="170" t="s">
        <v>1</v>
      </c>
      <c r="F1432" s="171" t="s">
        <v>424</v>
      </c>
      <c r="H1432" s="170" t="s">
        <v>1</v>
      </c>
      <c r="I1432" s="172"/>
      <c r="L1432" s="169"/>
      <c r="M1432" s="173"/>
      <c r="N1432" s="174"/>
      <c r="O1432" s="174"/>
      <c r="P1432" s="174"/>
      <c r="Q1432" s="174"/>
      <c r="R1432" s="174"/>
      <c r="S1432" s="174"/>
      <c r="T1432" s="175"/>
      <c r="AT1432" s="170" t="s">
        <v>178</v>
      </c>
      <c r="AU1432" s="170" t="s">
        <v>176</v>
      </c>
      <c r="AV1432" s="14" t="s">
        <v>86</v>
      </c>
      <c r="AW1432" s="14" t="s">
        <v>33</v>
      </c>
      <c r="AX1432" s="14" t="s">
        <v>78</v>
      </c>
      <c r="AY1432" s="170" t="s">
        <v>169</v>
      </c>
    </row>
    <row r="1433" spans="1:65" s="13" customFormat="1">
      <c r="B1433" s="160"/>
      <c r="D1433" s="161" t="s">
        <v>178</v>
      </c>
      <c r="E1433" s="162" t="s">
        <v>1</v>
      </c>
      <c r="F1433" s="163" t="s">
        <v>1621</v>
      </c>
      <c r="H1433" s="164">
        <v>8.4499999999999993</v>
      </c>
      <c r="I1433" s="165"/>
      <c r="L1433" s="160"/>
      <c r="M1433" s="166"/>
      <c r="N1433" s="167"/>
      <c r="O1433" s="167"/>
      <c r="P1433" s="167"/>
      <c r="Q1433" s="167"/>
      <c r="R1433" s="167"/>
      <c r="S1433" s="167"/>
      <c r="T1433" s="168"/>
      <c r="AT1433" s="162" t="s">
        <v>178</v>
      </c>
      <c r="AU1433" s="162" t="s">
        <v>176</v>
      </c>
      <c r="AV1433" s="13" t="s">
        <v>176</v>
      </c>
      <c r="AW1433" s="13" t="s">
        <v>33</v>
      </c>
      <c r="AX1433" s="13" t="s">
        <v>78</v>
      </c>
      <c r="AY1433" s="162" t="s">
        <v>169</v>
      </c>
    </row>
    <row r="1434" spans="1:65" s="16" customFormat="1">
      <c r="B1434" s="184"/>
      <c r="D1434" s="161" t="s">
        <v>178</v>
      </c>
      <c r="E1434" s="185" t="s">
        <v>1</v>
      </c>
      <c r="F1434" s="186" t="s">
        <v>201</v>
      </c>
      <c r="H1434" s="187">
        <v>54.680000000000007</v>
      </c>
      <c r="I1434" s="188"/>
      <c r="L1434" s="184"/>
      <c r="M1434" s="189"/>
      <c r="N1434" s="190"/>
      <c r="O1434" s="190"/>
      <c r="P1434" s="190"/>
      <c r="Q1434" s="190"/>
      <c r="R1434" s="190"/>
      <c r="S1434" s="190"/>
      <c r="T1434" s="191"/>
      <c r="AT1434" s="185" t="s">
        <v>178</v>
      </c>
      <c r="AU1434" s="185" t="s">
        <v>176</v>
      </c>
      <c r="AV1434" s="16" t="s">
        <v>187</v>
      </c>
      <c r="AW1434" s="16" t="s">
        <v>33</v>
      </c>
      <c r="AX1434" s="16" t="s">
        <v>78</v>
      </c>
      <c r="AY1434" s="185" t="s">
        <v>169</v>
      </c>
    </row>
    <row r="1435" spans="1:65" s="14" customFormat="1">
      <c r="B1435" s="169"/>
      <c r="D1435" s="161" t="s">
        <v>178</v>
      </c>
      <c r="E1435" s="170" t="s">
        <v>1</v>
      </c>
      <c r="F1435" s="171" t="s">
        <v>1622</v>
      </c>
      <c r="H1435" s="170" t="s">
        <v>1</v>
      </c>
      <c r="I1435" s="172"/>
      <c r="L1435" s="169"/>
      <c r="M1435" s="173"/>
      <c r="N1435" s="174"/>
      <c r="O1435" s="174"/>
      <c r="P1435" s="174"/>
      <c r="Q1435" s="174"/>
      <c r="R1435" s="174"/>
      <c r="S1435" s="174"/>
      <c r="T1435" s="175"/>
      <c r="AT1435" s="170" t="s">
        <v>178</v>
      </c>
      <c r="AU1435" s="170" t="s">
        <v>176</v>
      </c>
      <c r="AV1435" s="14" t="s">
        <v>86</v>
      </c>
      <c r="AW1435" s="14" t="s">
        <v>33</v>
      </c>
      <c r="AX1435" s="14" t="s">
        <v>78</v>
      </c>
      <c r="AY1435" s="170" t="s">
        <v>169</v>
      </c>
    </row>
    <row r="1436" spans="1:65" s="13" customFormat="1">
      <c r="B1436" s="160"/>
      <c r="D1436" s="161" t="s">
        <v>178</v>
      </c>
      <c r="E1436" s="162" t="s">
        <v>1</v>
      </c>
      <c r="F1436" s="163" t="s">
        <v>1623</v>
      </c>
      <c r="H1436" s="164">
        <v>183.82499999999999</v>
      </c>
      <c r="I1436" s="165"/>
      <c r="L1436" s="160"/>
      <c r="M1436" s="166"/>
      <c r="N1436" s="167"/>
      <c r="O1436" s="167"/>
      <c r="P1436" s="167"/>
      <c r="Q1436" s="167"/>
      <c r="R1436" s="167"/>
      <c r="S1436" s="167"/>
      <c r="T1436" s="168"/>
      <c r="AT1436" s="162" t="s">
        <v>178</v>
      </c>
      <c r="AU1436" s="162" t="s">
        <v>176</v>
      </c>
      <c r="AV1436" s="13" t="s">
        <v>176</v>
      </c>
      <c r="AW1436" s="13" t="s">
        <v>33</v>
      </c>
      <c r="AX1436" s="13" t="s">
        <v>78</v>
      </c>
      <c r="AY1436" s="162" t="s">
        <v>169</v>
      </c>
    </row>
    <row r="1437" spans="1:65" s="13" customFormat="1">
      <c r="B1437" s="160"/>
      <c r="D1437" s="161" t="s">
        <v>178</v>
      </c>
      <c r="E1437" s="162" t="s">
        <v>1</v>
      </c>
      <c r="F1437" s="163" t="s">
        <v>1624</v>
      </c>
      <c r="H1437" s="164">
        <v>-54.68</v>
      </c>
      <c r="I1437" s="165"/>
      <c r="L1437" s="160"/>
      <c r="M1437" s="166"/>
      <c r="N1437" s="167"/>
      <c r="O1437" s="167"/>
      <c r="P1437" s="167"/>
      <c r="Q1437" s="167"/>
      <c r="R1437" s="167"/>
      <c r="S1437" s="167"/>
      <c r="T1437" s="168"/>
      <c r="AT1437" s="162" t="s">
        <v>178</v>
      </c>
      <c r="AU1437" s="162" t="s">
        <v>176</v>
      </c>
      <c r="AV1437" s="13" t="s">
        <v>176</v>
      </c>
      <c r="AW1437" s="13" t="s">
        <v>33</v>
      </c>
      <c r="AX1437" s="13" t="s">
        <v>78</v>
      </c>
      <c r="AY1437" s="162" t="s">
        <v>169</v>
      </c>
    </row>
    <row r="1438" spans="1:65" s="16" customFormat="1">
      <c r="B1438" s="184"/>
      <c r="D1438" s="161" t="s">
        <v>178</v>
      </c>
      <c r="E1438" s="185" t="s">
        <v>1</v>
      </c>
      <c r="F1438" s="186" t="s">
        <v>201</v>
      </c>
      <c r="H1438" s="187">
        <v>129.14499999999998</v>
      </c>
      <c r="I1438" s="188"/>
      <c r="L1438" s="184"/>
      <c r="M1438" s="189"/>
      <c r="N1438" s="190"/>
      <c r="O1438" s="190"/>
      <c r="P1438" s="190"/>
      <c r="Q1438" s="190"/>
      <c r="R1438" s="190"/>
      <c r="S1438" s="190"/>
      <c r="T1438" s="191"/>
      <c r="AT1438" s="185" t="s">
        <v>178</v>
      </c>
      <c r="AU1438" s="185" t="s">
        <v>176</v>
      </c>
      <c r="AV1438" s="16" t="s">
        <v>187</v>
      </c>
      <c r="AW1438" s="16" t="s">
        <v>33</v>
      </c>
      <c r="AX1438" s="16" t="s">
        <v>78</v>
      </c>
      <c r="AY1438" s="185" t="s">
        <v>169</v>
      </c>
    </row>
    <row r="1439" spans="1:65" s="15" customFormat="1">
      <c r="B1439" s="176"/>
      <c r="D1439" s="161" t="s">
        <v>178</v>
      </c>
      <c r="E1439" s="177" t="s">
        <v>1</v>
      </c>
      <c r="F1439" s="178" t="s">
        <v>186</v>
      </c>
      <c r="H1439" s="179">
        <v>183.82499999999999</v>
      </c>
      <c r="I1439" s="180"/>
      <c r="L1439" s="176"/>
      <c r="M1439" s="181"/>
      <c r="N1439" s="182"/>
      <c r="O1439" s="182"/>
      <c r="P1439" s="182"/>
      <c r="Q1439" s="182"/>
      <c r="R1439" s="182"/>
      <c r="S1439" s="182"/>
      <c r="T1439" s="183"/>
      <c r="AT1439" s="177" t="s">
        <v>178</v>
      </c>
      <c r="AU1439" s="177" t="s">
        <v>176</v>
      </c>
      <c r="AV1439" s="15" t="s">
        <v>175</v>
      </c>
      <c r="AW1439" s="15" t="s">
        <v>33</v>
      </c>
      <c r="AX1439" s="15" t="s">
        <v>86</v>
      </c>
      <c r="AY1439" s="177" t="s">
        <v>169</v>
      </c>
    </row>
    <row r="1440" spans="1:65" s="2" customFormat="1" ht="14.4" customHeight="1">
      <c r="A1440" s="33"/>
      <c r="B1440" s="145"/>
      <c r="C1440" s="192" t="s">
        <v>1625</v>
      </c>
      <c r="D1440" s="192" t="s">
        <v>345</v>
      </c>
      <c r="E1440" s="193" t="s">
        <v>1626</v>
      </c>
      <c r="F1440" s="194" t="s">
        <v>1627</v>
      </c>
      <c r="G1440" s="195" t="s">
        <v>328</v>
      </c>
      <c r="H1440" s="196">
        <v>55.774000000000001</v>
      </c>
      <c r="I1440" s="197"/>
      <c r="J1440" s="196">
        <f>ROUND(I1440*H1440,3)</f>
        <v>0</v>
      </c>
      <c r="K1440" s="198"/>
      <c r="L1440" s="199"/>
      <c r="M1440" s="200" t="s">
        <v>1</v>
      </c>
      <c r="N1440" s="201" t="s">
        <v>44</v>
      </c>
      <c r="O1440" s="59"/>
      <c r="P1440" s="155">
        <f>O1440*H1440</f>
        <v>0</v>
      </c>
      <c r="Q1440" s="155">
        <v>2.2200000000000002E-3</v>
      </c>
      <c r="R1440" s="155">
        <f>Q1440*H1440</f>
        <v>0.12381828000000002</v>
      </c>
      <c r="S1440" s="155">
        <v>0</v>
      </c>
      <c r="T1440" s="156">
        <f>S1440*H1440</f>
        <v>0</v>
      </c>
      <c r="U1440" s="33"/>
      <c r="V1440" s="33"/>
      <c r="W1440" s="33"/>
      <c r="X1440" s="33"/>
      <c r="Y1440" s="33"/>
      <c r="Z1440" s="33"/>
      <c r="AA1440" s="33"/>
      <c r="AB1440" s="33"/>
      <c r="AC1440" s="33"/>
      <c r="AD1440" s="33"/>
      <c r="AE1440" s="33"/>
      <c r="AR1440" s="157" t="s">
        <v>468</v>
      </c>
      <c r="AT1440" s="157" t="s">
        <v>345</v>
      </c>
      <c r="AU1440" s="157" t="s">
        <v>176</v>
      </c>
      <c r="AY1440" s="18" t="s">
        <v>169</v>
      </c>
      <c r="BE1440" s="158">
        <f>IF(N1440="základná",J1440,0)</f>
        <v>0</v>
      </c>
      <c r="BF1440" s="158">
        <f>IF(N1440="znížená",J1440,0)</f>
        <v>0</v>
      </c>
      <c r="BG1440" s="158">
        <f>IF(N1440="zákl. prenesená",J1440,0)</f>
        <v>0</v>
      </c>
      <c r="BH1440" s="158">
        <f>IF(N1440="zníž. prenesená",J1440,0)</f>
        <v>0</v>
      </c>
      <c r="BI1440" s="158">
        <f>IF(N1440="nulová",J1440,0)</f>
        <v>0</v>
      </c>
      <c r="BJ1440" s="18" t="s">
        <v>176</v>
      </c>
      <c r="BK1440" s="159">
        <f>ROUND(I1440*H1440,3)</f>
        <v>0</v>
      </c>
      <c r="BL1440" s="18" t="s">
        <v>325</v>
      </c>
      <c r="BM1440" s="157" t="s">
        <v>1628</v>
      </c>
    </row>
    <row r="1441" spans="1:65" s="13" customFormat="1">
      <c r="B1441" s="160"/>
      <c r="D1441" s="161" t="s">
        <v>178</v>
      </c>
      <c r="E1441" s="162" t="s">
        <v>1</v>
      </c>
      <c r="F1441" s="163" t="s">
        <v>1629</v>
      </c>
      <c r="H1441" s="164">
        <v>55.774000000000001</v>
      </c>
      <c r="I1441" s="165"/>
      <c r="L1441" s="160"/>
      <c r="M1441" s="166"/>
      <c r="N1441" s="167"/>
      <c r="O1441" s="167"/>
      <c r="P1441" s="167"/>
      <c r="Q1441" s="167"/>
      <c r="R1441" s="167"/>
      <c r="S1441" s="167"/>
      <c r="T1441" s="168"/>
      <c r="AT1441" s="162" t="s">
        <v>178</v>
      </c>
      <c r="AU1441" s="162" t="s">
        <v>176</v>
      </c>
      <c r="AV1441" s="13" t="s">
        <v>176</v>
      </c>
      <c r="AW1441" s="13" t="s">
        <v>33</v>
      </c>
      <c r="AX1441" s="13" t="s">
        <v>86</v>
      </c>
      <c r="AY1441" s="162" t="s">
        <v>169</v>
      </c>
    </row>
    <row r="1442" spans="1:65" s="2" customFormat="1" ht="24.15" customHeight="1">
      <c r="A1442" s="33"/>
      <c r="B1442" s="145"/>
      <c r="C1442" s="192" t="s">
        <v>1630</v>
      </c>
      <c r="D1442" s="192" t="s">
        <v>345</v>
      </c>
      <c r="E1442" s="193" t="s">
        <v>1631</v>
      </c>
      <c r="F1442" s="194" t="s">
        <v>1632</v>
      </c>
      <c r="G1442" s="195" t="s">
        <v>328</v>
      </c>
      <c r="H1442" s="196">
        <v>131.72800000000001</v>
      </c>
      <c r="I1442" s="197"/>
      <c r="J1442" s="196">
        <f>ROUND(I1442*H1442,3)</f>
        <v>0</v>
      </c>
      <c r="K1442" s="198"/>
      <c r="L1442" s="199"/>
      <c r="M1442" s="200" t="s">
        <v>1</v>
      </c>
      <c r="N1442" s="201" t="s">
        <v>44</v>
      </c>
      <c r="O1442" s="59"/>
      <c r="P1442" s="155">
        <f>O1442*H1442</f>
        <v>0</v>
      </c>
      <c r="Q1442" s="155">
        <v>5.5500000000000002E-3</v>
      </c>
      <c r="R1442" s="155">
        <f>Q1442*H1442</f>
        <v>0.73109040000000003</v>
      </c>
      <c r="S1442" s="155">
        <v>0</v>
      </c>
      <c r="T1442" s="156">
        <f>S1442*H1442</f>
        <v>0</v>
      </c>
      <c r="U1442" s="33"/>
      <c r="V1442" s="33"/>
      <c r="W1442" s="33"/>
      <c r="X1442" s="33"/>
      <c r="Y1442" s="33"/>
      <c r="Z1442" s="33"/>
      <c r="AA1442" s="33"/>
      <c r="AB1442" s="33"/>
      <c r="AC1442" s="33"/>
      <c r="AD1442" s="33"/>
      <c r="AE1442" s="33"/>
      <c r="AR1442" s="157" t="s">
        <v>468</v>
      </c>
      <c r="AT1442" s="157" t="s">
        <v>345</v>
      </c>
      <c r="AU1442" s="157" t="s">
        <v>176</v>
      </c>
      <c r="AY1442" s="18" t="s">
        <v>169</v>
      </c>
      <c r="BE1442" s="158">
        <f>IF(N1442="základná",J1442,0)</f>
        <v>0</v>
      </c>
      <c r="BF1442" s="158">
        <f>IF(N1442="znížená",J1442,0)</f>
        <v>0</v>
      </c>
      <c r="BG1442" s="158">
        <f>IF(N1442="zákl. prenesená",J1442,0)</f>
        <v>0</v>
      </c>
      <c r="BH1442" s="158">
        <f>IF(N1442="zníž. prenesená",J1442,0)</f>
        <v>0</v>
      </c>
      <c r="BI1442" s="158">
        <f>IF(N1442="nulová",J1442,0)</f>
        <v>0</v>
      </c>
      <c r="BJ1442" s="18" t="s">
        <v>176</v>
      </c>
      <c r="BK1442" s="159">
        <f>ROUND(I1442*H1442,3)</f>
        <v>0</v>
      </c>
      <c r="BL1442" s="18" t="s">
        <v>325</v>
      </c>
      <c r="BM1442" s="157" t="s">
        <v>1633</v>
      </c>
    </row>
    <row r="1443" spans="1:65" s="13" customFormat="1">
      <c r="B1443" s="160"/>
      <c r="D1443" s="161" t="s">
        <v>178</v>
      </c>
      <c r="E1443" s="162" t="s">
        <v>1</v>
      </c>
      <c r="F1443" s="163" t="s">
        <v>1634</v>
      </c>
      <c r="H1443" s="164">
        <v>131.72800000000001</v>
      </c>
      <c r="I1443" s="165"/>
      <c r="L1443" s="160"/>
      <c r="M1443" s="166"/>
      <c r="N1443" s="167"/>
      <c r="O1443" s="167"/>
      <c r="P1443" s="167"/>
      <c r="Q1443" s="167"/>
      <c r="R1443" s="167"/>
      <c r="S1443" s="167"/>
      <c r="T1443" s="168"/>
      <c r="AT1443" s="162" t="s">
        <v>178</v>
      </c>
      <c r="AU1443" s="162" t="s">
        <v>176</v>
      </c>
      <c r="AV1443" s="13" t="s">
        <v>176</v>
      </c>
      <c r="AW1443" s="13" t="s">
        <v>33</v>
      </c>
      <c r="AX1443" s="13" t="s">
        <v>86</v>
      </c>
      <c r="AY1443" s="162" t="s">
        <v>169</v>
      </c>
    </row>
    <row r="1444" spans="1:65" s="2" customFormat="1" ht="24.15" customHeight="1">
      <c r="A1444" s="33"/>
      <c r="B1444" s="145"/>
      <c r="C1444" s="146" t="s">
        <v>1635</v>
      </c>
      <c r="D1444" s="146" t="s">
        <v>171</v>
      </c>
      <c r="E1444" s="147" t="s">
        <v>1636</v>
      </c>
      <c r="F1444" s="148" t="s">
        <v>1637</v>
      </c>
      <c r="G1444" s="149" t="s">
        <v>328</v>
      </c>
      <c r="H1444" s="150">
        <v>677.53599999999994</v>
      </c>
      <c r="I1444" s="151"/>
      <c r="J1444" s="150">
        <f>ROUND(I1444*H1444,3)</f>
        <v>0</v>
      </c>
      <c r="K1444" s="152"/>
      <c r="L1444" s="34"/>
      <c r="M1444" s="153" t="s">
        <v>1</v>
      </c>
      <c r="N1444" s="154" t="s">
        <v>44</v>
      </c>
      <c r="O1444" s="59"/>
      <c r="P1444" s="155">
        <f>O1444*H1444</f>
        <v>0</v>
      </c>
      <c r="Q1444" s="155">
        <v>0</v>
      </c>
      <c r="R1444" s="155">
        <f>Q1444*H1444</f>
        <v>0</v>
      </c>
      <c r="S1444" s="155">
        <v>0</v>
      </c>
      <c r="T1444" s="156">
        <f>S1444*H1444</f>
        <v>0</v>
      </c>
      <c r="U1444" s="33"/>
      <c r="V1444" s="33"/>
      <c r="W1444" s="33"/>
      <c r="X1444" s="33"/>
      <c r="Y1444" s="33"/>
      <c r="Z1444" s="33"/>
      <c r="AA1444" s="33"/>
      <c r="AB1444" s="33"/>
      <c r="AC1444" s="33"/>
      <c r="AD1444" s="33"/>
      <c r="AE1444" s="33"/>
      <c r="AR1444" s="157" t="s">
        <v>325</v>
      </c>
      <c r="AT1444" s="157" t="s">
        <v>171</v>
      </c>
      <c r="AU1444" s="157" t="s">
        <v>176</v>
      </c>
      <c r="AY1444" s="18" t="s">
        <v>169</v>
      </c>
      <c r="BE1444" s="158">
        <f>IF(N1444="základná",J1444,0)</f>
        <v>0</v>
      </c>
      <c r="BF1444" s="158">
        <f>IF(N1444="znížená",J1444,0)</f>
        <v>0</v>
      </c>
      <c r="BG1444" s="158">
        <f>IF(N1444="zákl. prenesená",J1444,0)</f>
        <v>0</v>
      </c>
      <c r="BH1444" s="158">
        <f>IF(N1444="zníž. prenesená",J1444,0)</f>
        <v>0</v>
      </c>
      <c r="BI1444" s="158">
        <f>IF(N1444="nulová",J1444,0)</f>
        <v>0</v>
      </c>
      <c r="BJ1444" s="18" t="s">
        <v>176</v>
      </c>
      <c r="BK1444" s="159">
        <f>ROUND(I1444*H1444,3)</f>
        <v>0</v>
      </c>
      <c r="BL1444" s="18" t="s">
        <v>325</v>
      </c>
      <c r="BM1444" s="157" t="s">
        <v>1638</v>
      </c>
    </row>
    <row r="1445" spans="1:65" s="14" customFormat="1">
      <c r="B1445" s="169"/>
      <c r="D1445" s="161" t="s">
        <v>178</v>
      </c>
      <c r="E1445" s="170" t="s">
        <v>1</v>
      </c>
      <c r="F1445" s="171" t="s">
        <v>1496</v>
      </c>
      <c r="H1445" s="170" t="s">
        <v>1</v>
      </c>
      <c r="I1445" s="172"/>
      <c r="L1445" s="169"/>
      <c r="M1445" s="173"/>
      <c r="N1445" s="174"/>
      <c r="O1445" s="174"/>
      <c r="P1445" s="174"/>
      <c r="Q1445" s="174"/>
      <c r="R1445" s="174"/>
      <c r="S1445" s="174"/>
      <c r="T1445" s="175"/>
      <c r="AT1445" s="170" t="s">
        <v>178</v>
      </c>
      <c r="AU1445" s="170" t="s">
        <v>176</v>
      </c>
      <c r="AV1445" s="14" t="s">
        <v>86</v>
      </c>
      <c r="AW1445" s="14" t="s">
        <v>33</v>
      </c>
      <c r="AX1445" s="14" t="s">
        <v>78</v>
      </c>
      <c r="AY1445" s="170" t="s">
        <v>169</v>
      </c>
    </row>
    <row r="1446" spans="1:65" s="14" customFormat="1">
      <c r="B1446" s="169"/>
      <c r="D1446" s="161" t="s">
        <v>178</v>
      </c>
      <c r="E1446" s="170" t="s">
        <v>1</v>
      </c>
      <c r="F1446" s="171" t="s">
        <v>1639</v>
      </c>
      <c r="H1446" s="170" t="s">
        <v>1</v>
      </c>
      <c r="I1446" s="172"/>
      <c r="L1446" s="169"/>
      <c r="M1446" s="173"/>
      <c r="N1446" s="174"/>
      <c r="O1446" s="174"/>
      <c r="P1446" s="174"/>
      <c r="Q1446" s="174"/>
      <c r="R1446" s="174"/>
      <c r="S1446" s="174"/>
      <c r="T1446" s="175"/>
      <c r="AT1446" s="170" t="s">
        <v>178</v>
      </c>
      <c r="AU1446" s="170" t="s">
        <v>176</v>
      </c>
      <c r="AV1446" s="14" t="s">
        <v>86</v>
      </c>
      <c r="AW1446" s="14" t="s">
        <v>33</v>
      </c>
      <c r="AX1446" s="14" t="s">
        <v>78</v>
      </c>
      <c r="AY1446" s="170" t="s">
        <v>169</v>
      </c>
    </row>
    <row r="1447" spans="1:65" s="13" customFormat="1">
      <c r="B1447" s="160"/>
      <c r="D1447" s="161" t="s">
        <v>178</v>
      </c>
      <c r="E1447" s="162" t="s">
        <v>1</v>
      </c>
      <c r="F1447" s="163" t="s">
        <v>1640</v>
      </c>
      <c r="H1447" s="164">
        <v>157.53</v>
      </c>
      <c r="I1447" s="165"/>
      <c r="L1447" s="160"/>
      <c r="M1447" s="166"/>
      <c r="N1447" s="167"/>
      <c r="O1447" s="167"/>
      <c r="P1447" s="167"/>
      <c r="Q1447" s="167"/>
      <c r="R1447" s="167"/>
      <c r="S1447" s="167"/>
      <c r="T1447" s="168"/>
      <c r="AT1447" s="162" t="s">
        <v>178</v>
      </c>
      <c r="AU1447" s="162" t="s">
        <v>176</v>
      </c>
      <c r="AV1447" s="13" t="s">
        <v>176</v>
      </c>
      <c r="AW1447" s="13" t="s">
        <v>33</v>
      </c>
      <c r="AX1447" s="13" t="s">
        <v>78</v>
      </c>
      <c r="AY1447" s="162" t="s">
        <v>169</v>
      </c>
    </row>
    <row r="1448" spans="1:65" s="13" customFormat="1">
      <c r="B1448" s="160"/>
      <c r="D1448" s="161" t="s">
        <v>178</v>
      </c>
      <c r="E1448" s="162" t="s">
        <v>1</v>
      </c>
      <c r="F1448" s="163" t="s">
        <v>1641</v>
      </c>
      <c r="H1448" s="164">
        <v>181.238</v>
      </c>
      <c r="I1448" s="165"/>
      <c r="L1448" s="160"/>
      <c r="M1448" s="166"/>
      <c r="N1448" s="167"/>
      <c r="O1448" s="167"/>
      <c r="P1448" s="167"/>
      <c r="Q1448" s="167"/>
      <c r="R1448" s="167"/>
      <c r="S1448" s="167"/>
      <c r="T1448" s="168"/>
      <c r="AT1448" s="162" t="s">
        <v>178</v>
      </c>
      <c r="AU1448" s="162" t="s">
        <v>176</v>
      </c>
      <c r="AV1448" s="13" t="s">
        <v>176</v>
      </c>
      <c r="AW1448" s="13" t="s">
        <v>33</v>
      </c>
      <c r="AX1448" s="13" t="s">
        <v>78</v>
      </c>
      <c r="AY1448" s="162" t="s">
        <v>169</v>
      </c>
    </row>
    <row r="1449" spans="1:65" s="16" customFormat="1">
      <c r="B1449" s="184"/>
      <c r="D1449" s="161" t="s">
        <v>178</v>
      </c>
      <c r="E1449" s="185" t="s">
        <v>1</v>
      </c>
      <c r="F1449" s="186" t="s">
        <v>201</v>
      </c>
      <c r="H1449" s="187">
        <v>338.76800000000003</v>
      </c>
      <c r="I1449" s="188"/>
      <c r="L1449" s="184"/>
      <c r="M1449" s="189"/>
      <c r="N1449" s="190"/>
      <c r="O1449" s="190"/>
      <c r="P1449" s="190"/>
      <c r="Q1449" s="190"/>
      <c r="R1449" s="190"/>
      <c r="S1449" s="190"/>
      <c r="T1449" s="191"/>
      <c r="AT1449" s="185" t="s">
        <v>178</v>
      </c>
      <c r="AU1449" s="185" t="s">
        <v>176</v>
      </c>
      <c r="AV1449" s="16" t="s">
        <v>187</v>
      </c>
      <c r="AW1449" s="16" t="s">
        <v>33</v>
      </c>
      <c r="AX1449" s="16" t="s">
        <v>78</v>
      </c>
      <c r="AY1449" s="185" t="s">
        <v>169</v>
      </c>
    </row>
    <row r="1450" spans="1:65" s="14" customFormat="1">
      <c r="B1450" s="169"/>
      <c r="D1450" s="161" t="s">
        <v>178</v>
      </c>
      <c r="E1450" s="170" t="s">
        <v>1</v>
      </c>
      <c r="F1450" s="171" t="s">
        <v>1642</v>
      </c>
      <c r="H1450" s="170" t="s">
        <v>1</v>
      </c>
      <c r="I1450" s="172"/>
      <c r="L1450" s="169"/>
      <c r="M1450" s="173"/>
      <c r="N1450" s="174"/>
      <c r="O1450" s="174"/>
      <c r="P1450" s="174"/>
      <c r="Q1450" s="174"/>
      <c r="R1450" s="174"/>
      <c r="S1450" s="174"/>
      <c r="T1450" s="175"/>
      <c r="AT1450" s="170" t="s">
        <v>178</v>
      </c>
      <c r="AU1450" s="170" t="s">
        <v>176</v>
      </c>
      <c r="AV1450" s="14" t="s">
        <v>86</v>
      </c>
      <c r="AW1450" s="14" t="s">
        <v>33</v>
      </c>
      <c r="AX1450" s="14" t="s">
        <v>78</v>
      </c>
      <c r="AY1450" s="170" t="s">
        <v>169</v>
      </c>
    </row>
    <row r="1451" spans="1:65" s="13" customFormat="1">
      <c r="B1451" s="160"/>
      <c r="D1451" s="161" t="s">
        <v>178</v>
      </c>
      <c r="E1451" s="162" t="s">
        <v>1</v>
      </c>
      <c r="F1451" s="163" t="s">
        <v>1640</v>
      </c>
      <c r="H1451" s="164">
        <v>157.53</v>
      </c>
      <c r="I1451" s="165"/>
      <c r="L1451" s="160"/>
      <c r="M1451" s="166"/>
      <c r="N1451" s="167"/>
      <c r="O1451" s="167"/>
      <c r="P1451" s="167"/>
      <c r="Q1451" s="167"/>
      <c r="R1451" s="167"/>
      <c r="S1451" s="167"/>
      <c r="T1451" s="168"/>
      <c r="AT1451" s="162" t="s">
        <v>178</v>
      </c>
      <c r="AU1451" s="162" t="s">
        <v>176</v>
      </c>
      <c r="AV1451" s="13" t="s">
        <v>176</v>
      </c>
      <c r="AW1451" s="13" t="s">
        <v>33</v>
      </c>
      <c r="AX1451" s="13" t="s">
        <v>78</v>
      </c>
      <c r="AY1451" s="162" t="s">
        <v>169</v>
      </c>
    </row>
    <row r="1452" spans="1:65" s="13" customFormat="1">
      <c r="B1452" s="160"/>
      <c r="D1452" s="161" t="s">
        <v>178</v>
      </c>
      <c r="E1452" s="162" t="s">
        <v>1</v>
      </c>
      <c r="F1452" s="163" t="s">
        <v>1641</v>
      </c>
      <c r="H1452" s="164">
        <v>181.238</v>
      </c>
      <c r="I1452" s="165"/>
      <c r="L1452" s="160"/>
      <c r="M1452" s="166"/>
      <c r="N1452" s="167"/>
      <c r="O1452" s="167"/>
      <c r="P1452" s="167"/>
      <c r="Q1452" s="167"/>
      <c r="R1452" s="167"/>
      <c r="S1452" s="167"/>
      <c r="T1452" s="168"/>
      <c r="AT1452" s="162" t="s">
        <v>178</v>
      </c>
      <c r="AU1452" s="162" t="s">
        <v>176</v>
      </c>
      <c r="AV1452" s="13" t="s">
        <v>176</v>
      </c>
      <c r="AW1452" s="13" t="s">
        <v>33</v>
      </c>
      <c r="AX1452" s="13" t="s">
        <v>78</v>
      </c>
      <c r="AY1452" s="162" t="s">
        <v>169</v>
      </c>
    </row>
    <row r="1453" spans="1:65" s="16" customFormat="1">
      <c r="B1453" s="184"/>
      <c r="D1453" s="161" t="s">
        <v>178</v>
      </c>
      <c r="E1453" s="185" t="s">
        <v>1</v>
      </c>
      <c r="F1453" s="186" t="s">
        <v>201</v>
      </c>
      <c r="H1453" s="187">
        <v>338.76800000000003</v>
      </c>
      <c r="I1453" s="188"/>
      <c r="L1453" s="184"/>
      <c r="M1453" s="189"/>
      <c r="N1453" s="190"/>
      <c r="O1453" s="190"/>
      <c r="P1453" s="190"/>
      <c r="Q1453" s="190"/>
      <c r="R1453" s="190"/>
      <c r="S1453" s="190"/>
      <c r="T1453" s="191"/>
      <c r="AT1453" s="185" t="s">
        <v>178</v>
      </c>
      <c r="AU1453" s="185" t="s">
        <v>176</v>
      </c>
      <c r="AV1453" s="16" t="s">
        <v>187</v>
      </c>
      <c r="AW1453" s="16" t="s">
        <v>33</v>
      </c>
      <c r="AX1453" s="16" t="s">
        <v>78</v>
      </c>
      <c r="AY1453" s="185" t="s">
        <v>169</v>
      </c>
    </row>
    <row r="1454" spans="1:65" s="15" customFormat="1">
      <c r="B1454" s="176"/>
      <c r="D1454" s="161" t="s">
        <v>178</v>
      </c>
      <c r="E1454" s="177" t="s">
        <v>1</v>
      </c>
      <c r="F1454" s="178" t="s">
        <v>186</v>
      </c>
      <c r="H1454" s="179">
        <v>677.53600000000006</v>
      </c>
      <c r="I1454" s="180"/>
      <c r="L1454" s="176"/>
      <c r="M1454" s="181"/>
      <c r="N1454" s="182"/>
      <c r="O1454" s="182"/>
      <c r="P1454" s="182"/>
      <c r="Q1454" s="182"/>
      <c r="R1454" s="182"/>
      <c r="S1454" s="182"/>
      <c r="T1454" s="183"/>
      <c r="AT1454" s="177" t="s">
        <v>178</v>
      </c>
      <c r="AU1454" s="177" t="s">
        <v>176</v>
      </c>
      <c r="AV1454" s="15" t="s">
        <v>175</v>
      </c>
      <c r="AW1454" s="15" t="s">
        <v>33</v>
      </c>
      <c r="AX1454" s="15" t="s">
        <v>86</v>
      </c>
      <c r="AY1454" s="177" t="s">
        <v>169</v>
      </c>
    </row>
    <row r="1455" spans="1:65" s="2" customFormat="1" ht="37.75" customHeight="1">
      <c r="A1455" s="33"/>
      <c r="B1455" s="145"/>
      <c r="C1455" s="192" t="s">
        <v>1643</v>
      </c>
      <c r="D1455" s="192" t="s">
        <v>345</v>
      </c>
      <c r="E1455" s="193" t="s">
        <v>1644</v>
      </c>
      <c r="F1455" s="194" t="s">
        <v>1645</v>
      </c>
      <c r="G1455" s="195" t="s">
        <v>328</v>
      </c>
      <c r="H1455" s="196">
        <v>345.54300000000001</v>
      </c>
      <c r="I1455" s="197"/>
      <c r="J1455" s="196">
        <f>ROUND(I1455*H1455,3)</f>
        <v>0</v>
      </c>
      <c r="K1455" s="198"/>
      <c r="L1455" s="199"/>
      <c r="M1455" s="200" t="s">
        <v>1</v>
      </c>
      <c r="N1455" s="201" t="s">
        <v>44</v>
      </c>
      <c r="O1455" s="59"/>
      <c r="P1455" s="155">
        <f>O1455*H1455</f>
        <v>0</v>
      </c>
      <c r="Q1455" s="155">
        <v>2.0799999999999999E-2</v>
      </c>
      <c r="R1455" s="155">
        <f>Q1455*H1455</f>
        <v>7.1872943999999999</v>
      </c>
      <c r="S1455" s="155">
        <v>0</v>
      </c>
      <c r="T1455" s="156">
        <f>S1455*H1455</f>
        <v>0</v>
      </c>
      <c r="U1455" s="33"/>
      <c r="V1455" s="33"/>
      <c r="W1455" s="33"/>
      <c r="X1455" s="33"/>
      <c r="Y1455" s="33"/>
      <c r="Z1455" s="33"/>
      <c r="AA1455" s="33"/>
      <c r="AB1455" s="33"/>
      <c r="AC1455" s="33"/>
      <c r="AD1455" s="33"/>
      <c r="AE1455" s="33"/>
      <c r="AR1455" s="157" t="s">
        <v>468</v>
      </c>
      <c r="AT1455" s="157" t="s">
        <v>345</v>
      </c>
      <c r="AU1455" s="157" t="s">
        <v>176</v>
      </c>
      <c r="AY1455" s="18" t="s">
        <v>169</v>
      </c>
      <c r="BE1455" s="158">
        <f>IF(N1455="základná",J1455,0)</f>
        <v>0</v>
      </c>
      <c r="BF1455" s="158">
        <f>IF(N1455="znížená",J1455,0)</f>
        <v>0</v>
      </c>
      <c r="BG1455" s="158">
        <f>IF(N1455="zákl. prenesená",J1455,0)</f>
        <v>0</v>
      </c>
      <c r="BH1455" s="158">
        <f>IF(N1455="zníž. prenesená",J1455,0)</f>
        <v>0</v>
      </c>
      <c r="BI1455" s="158">
        <f>IF(N1455="nulová",J1455,0)</f>
        <v>0</v>
      </c>
      <c r="BJ1455" s="18" t="s">
        <v>176</v>
      </c>
      <c r="BK1455" s="159">
        <f>ROUND(I1455*H1455,3)</f>
        <v>0</v>
      </c>
      <c r="BL1455" s="18" t="s">
        <v>325</v>
      </c>
      <c r="BM1455" s="157" t="s">
        <v>1646</v>
      </c>
    </row>
    <row r="1456" spans="1:65" s="13" customFormat="1">
      <c r="B1456" s="160"/>
      <c r="D1456" s="161" t="s">
        <v>178</v>
      </c>
      <c r="E1456" s="162" t="s">
        <v>1</v>
      </c>
      <c r="F1456" s="163" t="s">
        <v>1647</v>
      </c>
      <c r="H1456" s="164">
        <v>345.54300000000001</v>
      </c>
      <c r="I1456" s="165"/>
      <c r="L1456" s="160"/>
      <c r="M1456" s="166"/>
      <c r="N1456" s="167"/>
      <c r="O1456" s="167"/>
      <c r="P1456" s="167"/>
      <c r="Q1456" s="167"/>
      <c r="R1456" s="167"/>
      <c r="S1456" s="167"/>
      <c r="T1456" s="168"/>
      <c r="AT1456" s="162" t="s">
        <v>178</v>
      </c>
      <c r="AU1456" s="162" t="s">
        <v>176</v>
      </c>
      <c r="AV1456" s="13" t="s">
        <v>176</v>
      </c>
      <c r="AW1456" s="13" t="s">
        <v>33</v>
      </c>
      <c r="AX1456" s="13" t="s">
        <v>86</v>
      </c>
      <c r="AY1456" s="162" t="s">
        <v>169</v>
      </c>
    </row>
    <row r="1457" spans="1:65" s="2" customFormat="1" ht="37.75" customHeight="1">
      <c r="A1457" s="33"/>
      <c r="B1457" s="145"/>
      <c r="C1457" s="192" t="s">
        <v>1648</v>
      </c>
      <c r="D1457" s="192" t="s">
        <v>345</v>
      </c>
      <c r="E1457" s="193" t="s">
        <v>1649</v>
      </c>
      <c r="F1457" s="194" t="s">
        <v>1650</v>
      </c>
      <c r="G1457" s="195" t="s">
        <v>328</v>
      </c>
      <c r="H1457" s="196">
        <v>345.54300000000001</v>
      </c>
      <c r="I1457" s="197"/>
      <c r="J1457" s="196">
        <f>ROUND(I1457*H1457,3)</f>
        <v>0</v>
      </c>
      <c r="K1457" s="198"/>
      <c r="L1457" s="199"/>
      <c r="M1457" s="200" t="s">
        <v>1</v>
      </c>
      <c r="N1457" s="201" t="s">
        <v>44</v>
      </c>
      <c r="O1457" s="59"/>
      <c r="P1457" s="155">
        <f>O1457*H1457</f>
        <v>0</v>
      </c>
      <c r="Q1457" s="155">
        <v>1.7999999999999999E-2</v>
      </c>
      <c r="R1457" s="155">
        <f>Q1457*H1457</f>
        <v>6.2197739999999992</v>
      </c>
      <c r="S1457" s="155">
        <v>0</v>
      </c>
      <c r="T1457" s="156">
        <f>S1457*H1457</f>
        <v>0</v>
      </c>
      <c r="U1457" s="33"/>
      <c r="V1457" s="33"/>
      <c r="W1457" s="33"/>
      <c r="X1457" s="33"/>
      <c r="Y1457" s="33"/>
      <c r="Z1457" s="33"/>
      <c r="AA1457" s="33"/>
      <c r="AB1457" s="33"/>
      <c r="AC1457" s="33"/>
      <c r="AD1457" s="33"/>
      <c r="AE1457" s="33"/>
      <c r="AR1457" s="157" t="s">
        <v>468</v>
      </c>
      <c r="AT1457" s="157" t="s">
        <v>345</v>
      </c>
      <c r="AU1457" s="157" t="s">
        <v>176</v>
      </c>
      <c r="AY1457" s="18" t="s">
        <v>169</v>
      </c>
      <c r="BE1457" s="158">
        <f>IF(N1457="základná",J1457,0)</f>
        <v>0</v>
      </c>
      <c r="BF1457" s="158">
        <f>IF(N1457="znížená",J1457,0)</f>
        <v>0</v>
      </c>
      <c r="BG1457" s="158">
        <f>IF(N1457="zákl. prenesená",J1457,0)</f>
        <v>0</v>
      </c>
      <c r="BH1457" s="158">
        <f>IF(N1457="zníž. prenesená",J1457,0)</f>
        <v>0</v>
      </c>
      <c r="BI1457" s="158">
        <f>IF(N1457="nulová",J1457,0)</f>
        <v>0</v>
      </c>
      <c r="BJ1457" s="18" t="s">
        <v>176</v>
      </c>
      <c r="BK1457" s="159">
        <f>ROUND(I1457*H1457,3)</f>
        <v>0</v>
      </c>
      <c r="BL1457" s="18" t="s">
        <v>325</v>
      </c>
      <c r="BM1457" s="157" t="s">
        <v>1651</v>
      </c>
    </row>
    <row r="1458" spans="1:65" s="13" customFormat="1">
      <c r="B1458" s="160"/>
      <c r="D1458" s="161" t="s">
        <v>178</v>
      </c>
      <c r="E1458" s="162" t="s">
        <v>1</v>
      </c>
      <c r="F1458" s="163" t="s">
        <v>1652</v>
      </c>
      <c r="H1458" s="164">
        <v>345.54300000000001</v>
      </c>
      <c r="I1458" s="165"/>
      <c r="L1458" s="160"/>
      <c r="M1458" s="166"/>
      <c r="N1458" s="167"/>
      <c r="O1458" s="167"/>
      <c r="P1458" s="167"/>
      <c r="Q1458" s="167"/>
      <c r="R1458" s="167"/>
      <c r="S1458" s="167"/>
      <c r="T1458" s="168"/>
      <c r="AT1458" s="162" t="s">
        <v>178</v>
      </c>
      <c r="AU1458" s="162" t="s">
        <v>176</v>
      </c>
      <c r="AV1458" s="13" t="s">
        <v>176</v>
      </c>
      <c r="AW1458" s="13" t="s">
        <v>33</v>
      </c>
      <c r="AX1458" s="13" t="s">
        <v>86</v>
      </c>
      <c r="AY1458" s="162" t="s">
        <v>169</v>
      </c>
    </row>
    <row r="1459" spans="1:65" s="2" customFormat="1" ht="24.15" customHeight="1">
      <c r="A1459" s="33"/>
      <c r="B1459" s="145"/>
      <c r="C1459" s="146" t="s">
        <v>1653</v>
      </c>
      <c r="D1459" s="146" t="s">
        <v>171</v>
      </c>
      <c r="E1459" s="147" t="s">
        <v>1654</v>
      </c>
      <c r="F1459" s="148" t="s">
        <v>1655</v>
      </c>
      <c r="G1459" s="149" t="s">
        <v>328</v>
      </c>
      <c r="H1459" s="150">
        <v>338.76799999999997</v>
      </c>
      <c r="I1459" s="151"/>
      <c r="J1459" s="150">
        <f>ROUND(I1459*H1459,3)</f>
        <v>0</v>
      </c>
      <c r="K1459" s="152"/>
      <c r="L1459" s="34"/>
      <c r="M1459" s="153" t="s">
        <v>1</v>
      </c>
      <c r="N1459" s="154" t="s">
        <v>44</v>
      </c>
      <c r="O1459" s="59"/>
      <c r="P1459" s="155">
        <f>O1459*H1459</f>
        <v>0</v>
      </c>
      <c r="Q1459" s="155">
        <v>0</v>
      </c>
      <c r="R1459" s="155">
        <f>Q1459*H1459</f>
        <v>0</v>
      </c>
      <c r="S1459" s="155">
        <v>0</v>
      </c>
      <c r="T1459" s="156">
        <f>S1459*H1459</f>
        <v>0</v>
      </c>
      <c r="U1459" s="33"/>
      <c r="V1459" s="33"/>
      <c r="W1459" s="33"/>
      <c r="X1459" s="33"/>
      <c r="Y1459" s="33"/>
      <c r="Z1459" s="33"/>
      <c r="AA1459" s="33"/>
      <c r="AB1459" s="33"/>
      <c r="AC1459" s="33"/>
      <c r="AD1459" s="33"/>
      <c r="AE1459" s="33"/>
      <c r="AR1459" s="157" t="s">
        <v>325</v>
      </c>
      <c r="AT1459" s="157" t="s">
        <v>171</v>
      </c>
      <c r="AU1459" s="157" t="s">
        <v>176</v>
      </c>
      <c r="AY1459" s="18" t="s">
        <v>169</v>
      </c>
      <c r="BE1459" s="158">
        <f>IF(N1459="základná",J1459,0)</f>
        <v>0</v>
      </c>
      <c r="BF1459" s="158">
        <f>IF(N1459="znížená",J1459,0)</f>
        <v>0</v>
      </c>
      <c r="BG1459" s="158">
        <f>IF(N1459="zákl. prenesená",J1459,0)</f>
        <v>0</v>
      </c>
      <c r="BH1459" s="158">
        <f>IF(N1459="zníž. prenesená",J1459,0)</f>
        <v>0</v>
      </c>
      <c r="BI1459" s="158">
        <f>IF(N1459="nulová",J1459,0)</f>
        <v>0</v>
      </c>
      <c r="BJ1459" s="18" t="s">
        <v>176</v>
      </c>
      <c r="BK1459" s="159">
        <f>ROUND(I1459*H1459,3)</f>
        <v>0</v>
      </c>
      <c r="BL1459" s="18" t="s">
        <v>325</v>
      </c>
      <c r="BM1459" s="157" t="s">
        <v>1656</v>
      </c>
    </row>
    <row r="1460" spans="1:65" s="14" customFormat="1">
      <c r="B1460" s="169"/>
      <c r="D1460" s="161" t="s">
        <v>178</v>
      </c>
      <c r="E1460" s="170" t="s">
        <v>1</v>
      </c>
      <c r="F1460" s="171" t="s">
        <v>1496</v>
      </c>
      <c r="H1460" s="170" t="s">
        <v>1</v>
      </c>
      <c r="I1460" s="172"/>
      <c r="L1460" s="169"/>
      <c r="M1460" s="173"/>
      <c r="N1460" s="174"/>
      <c r="O1460" s="174"/>
      <c r="P1460" s="174"/>
      <c r="Q1460" s="174"/>
      <c r="R1460" s="174"/>
      <c r="S1460" s="174"/>
      <c r="T1460" s="175"/>
      <c r="AT1460" s="170" t="s">
        <v>178</v>
      </c>
      <c r="AU1460" s="170" t="s">
        <v>176</v>
      </c>
      <c r="AV1460" s="14" t="s">
        <v>86</v>
      </c>
      <c r="AW1460" s="14" t="s">
        <v>33</v>
      </c>
      <c r="AX1460" s="14" t="s">
        <v>78</v>
      </c>
      <c r="AY1460" s="170" t="s">
        <v>169</v>
      </c>
    </row>
    <row r="1461" spans="1:65" s="14" customFormat="1">
      <c r="B1461" s="169"/>
      <c r="D1461" s="161" t="s">
        <v>178</v>
      </c>
      <c r="E1461" s="170" t="s">
        <v>1</v>
      </c>
      <c r="F1461" s="171" t="s">
        <v>1657</v>
      </c>
      <c r="H1461" s="170" t="s">
        <v>1</v>
      </c>
      <c r="I1461" s="172"/>
      <c r="L1461" s="169"/>
      <c r="M1461" s="173"/>
      <c r="N1461" s="174"/>
      <c r="O1461" s="174"/>
      <c r="P1461" s="174"/>
      <c r="Q1461" s="174"/>
      <c r="R1461" s="174"/>
      <c r="S1461" s="174"/>
      <c r="T1461" s="175"/>
      <c r="AT1461" s="170" t="s">
        <v>178</v>
      </c>
      <c r="AU1461" s="170" t="s">
        <v>176</v>
      </c>
      <c r="AV1461" s="14" t="s">
        <v>86</v>
      </c>
      <c r="AW1461" s="14" t="s">
        <v>33</v>
      </c>
      <c r="AX1461" s="14" t="s">
        <v>78</v>
      </c>
      <c r="AY1461" s="170" t="s">
        <v>169</v>
      </c>
    </row>
    <row r="1462" spans="1:65" s="13" customFormat="1">
      <c r="B1462" s="160"/>
      <c r="D1462" s="161" t="s">
        <v>178</v>
      </c>
      <c r="E1462" s="162" t="s">
        <v>1</v>
      </c>
      <c r="F1462" s="163" t="s">
        <v>1640</v>
      </c>
      <c r="H1462" s="164">
        <v>157.53</v>
      </c>
      <c r="I1462" s="165"/>
      <c r="L1462" s="160"/>
      <c r="M1462" s="166"/>
      <c r="N1462" s="167"/>
      <c r="O1462" s="167"/>
      <c r="P1462" s="167"/>
      <c r="Q1462" s="167"/>
      <c r="R1462" s="167"/>
      <c r="S1462" s="167"/>
      <c r="T1462" s="168"/>
      <c r="AT1462" s="162" t="s">
        <v>178</v>
      </c>
      <c r="AU1462" s="162" t="s">
        <v>176</v>
      </c>
      <c r="AV1462" s="13" t="s">
        <v>176</v>
      </c>
      <c r="AW1462" s="13" t="s">
        <v>33</v>
      </c>
      <c r="AX1462" s="13" t="s">
        <v>78</v>
      </c>
      <c r="AY1462" s="162" t="s">
        <v>169</v>
      </c>
    </row>
    <row r="1463" spans="1:65" s="13" customFormat="1">
      <c r="B1463" s="160"/>
      <c r="D1463" s="161" t="s">
        <v>178</v>
      </c>
      <c r="E1463" s="162" t="s">
        <v>1</v>
      </c>
      <c r="F1463" s="163" t="s">
        <v>1641</v>
      </c>
      <c r="H1463" s="164">
        <v>181.238</v>
      </c>
      <c r="I1463" s="165"/>
      <c r="L1463" s="160"/>
      <c r="M1463" s="166"/>
      <c r="N1463" s="167"/>
      <c r="O1463" s="167"/>
      <c r="P1463" s="167"/>
      <c r="Q1463" s="167"/>
      <c r="R1463" s="167"/>
      <c r="S1463" s="167"/>
      <c r="T1463" s="168"/>
      <c r="AT1463" s="162" t="s">
        <v>178</v>
      </c>
      <c r="AU1463" s="162" t="s">
        <v>176</v>
      </c>
      <c r="AV1463" s="13" t="s">
        <v>176</v>
      </c>
      <c r="AW1463" s="13" t="s">
        <v>33</v>
      </c>
      <c r="AX1463" s="13" t="s">
        <v>78</v>
      </c>
      <c r="AY1463" s="162" t="s">
        <v>169</v>
      </c>
    </row>
    <row r="1464" spans="1:65" s="15" customFormat="1">
      <c r="B1464" s="176"/>
      <c r="D1464" s="161" t="s">
        <v>178</v>
      </c>
      <c r="E1464" s="177" t="s">
        <v>1</v>
      </c>
      <c r="F1464" s="178" t="s">
        <v>186</v>
      </c>
      <c r="H1464" s="179">
        <v>338.76800000000003</v>
      </c>
      <c r="I1464" s="180"/>
      <c r="L1464" s="176"/>
      <c r="M1464" s="181"/>
      <c r="N1464" s="182"/>
      <c r="O1464" s="182"/>
      <c r="P1464" s="182"/>
      <c r="Q1464" s="182"/>
      <c r="R1464" s="182"/>
      <c r="S1464" s="182"/>
      <c r="T1464" s="183"/>
      <c r="AT1464" s="177" t="s">
        <v>178</v>
      </c>
      <c r="AU1464" s="177" t="s">
        <v>176</v>
      </c>
      <c r="AV1464" s="15" t="s">
        <v>175</v>
      </c>
      <c r="AW1464" s="15" t="s">
        <v>33</v>
      </c>
      <c r="AX1464" s="15" t="s">
        <v>86</v>
      </c>
      <c r="AY1464" s="177" t="s">
        <v>169</v>
      </c>
    </row>
    <row r="1465" spans="1:65" s="2" customFormat="1" ht="24.15" customHeight="1">
      <c r="A1465" s="33"/>
      <c r="B1465" s="145"/>
      <c r="C1465" s="192" t="s">
        <v>1658</v>
      </c>
      <c r="D1465" s="192" t="s">
        <v>345</v>
      </c>
      <c r="E1465" s="193" t="s">
        <v>1659</v>
      </c>
      <c r="F1465" s="194" t="s">
        <v>1660</v>
      </c>
      <c r="G1465" s="195" t="s">
        <v>181</v>
      </c>
      <c r="H1465" s="196">
        <v>16.937999999999999</v>
      </c>
      <c r="I1465" s="197"/>
      <c r="J1465" s="196">
        <f>ROUND(I1465*H1465,3)</f>
        <v>0</v>
      </c>
      <c r="K1465" s="198"/>
      <c r="L1465" s="199"/>
      <c r="M1465" s="200" t="s">
        <v>1</v>
      </c>
      <c r="N1465" s="201" t="s">
        <v>44</v>
      </c>
      <c r="O1465" s="59"/>
      <c r="P1465" s="155">
        <f>O1465*H1465</f>
        <v>0</v>
      </c>
      <c r="Q1465" s="155">
        <v>1.9199999999999998E-2</v>
      </c>
      <c r="R1465" s="155">
        <f>Q1465*H1465</f>
        <v>0.32520959999999993</v>
      </c>
      <c r="S1465" s="155">
        <v>0</v>
      </c>
      <c r="T1465" s="156">
        <f>S1465*H1465</f>
        <v>0</v>
      </c>
      <c r="U1465" s="33"/>
      <c r="V1465" s="33"/>
      <c r="W1465" s="33"/>
      <c r="X1465" s="33"/>
      <c r="Y1465" s="33"/>
      <c r="Z1465" s="33"/>
      <c r="AA1465" s="33"/>
      <c r="AB1465" s="33"/>
      <c r="AC1465" s="33"/>
      <c r="AD1465" s="33"/>
      <c r="AE1465" s="33"/>
      <c r="AR1465" s="157" t="s">
        <v>468</v>
      </c>
      <c r="AT1465" s="157" t="s">
        <v>345</v>
      </c>
      <c r="AU1465" s="157" t="s">
        <v>176</v>
      </c>
      <c r="AY1465" s="18" t="s">
        <v>169</v>
      </c>
      <c r="BE1465" s="158">
        <f>IF(N1465="základná",J1465,0)</f>
        <v>0</v>
      </c>
      <c r="BF1465" s="158">
        <f>IF(N1465="znížená",J1465,0)</f>
        <v>0</v>
      </c>
      <c r="BG1465" s="158">
        <f>IF(N1465="zákl. prenesená",J1465,0)</f>
        <v>0</v>
      </c>
      <c r="BH1465" s="158">
        <f>IF(N1465="zníž. prenesená",J1465,0)</f>
        <v>0</v>
      </c>
      <c r="BI1465" s="158">
        <f>IF(N1465="nulová",J1465,0)</f>
        <v>0</v>
      </c>
      <c r="BJ1465" s="18" t="s">
        <v>176</v>
      </c>
      <c r="BK1465" s="159">
        <f>ROUND(I1465*H1465,3)</f>
        <v>0</v>
      </c>
      <c r="BL1465" s="18" t="s">
        <v>325</v>
      </c>
      <c r="BM1465" s="157" t="s">
        <v>1661</v>
      </c>
    </row>
    <row r="1466" spans="1:65" s="13" customFormat="1">
      <c r="B1466" s="160"/>
      <c r="D1466" s="161" t="s">
        <v>178</v>
      </c>
      <c r="E1466" s="162" t="s">
        <v>1</v>
      </c>
      <c r="F1466" s="163" t="s">
        <v>1662</v>
      </c>
      <c r="H1466" s="164">
        <v>16.937999999999999</v>
      </c>
      <c r="I1466" s="165"/>
      <c r="L1466" s="160"/>
      <c r="M1466" s="166"/>
      <c r="N1466" s="167"/>
      <c r="O1466" s="167"/>
      <c r="P1466" s="167"/>
      <c r="Q1466" s="167"/>
      <c r="R1466" s="167"/>
      <c r="S1466" s="167"/>
      <c r="T1466" s="168"/>
      <c r="AT1466" s="162" t="s">
        <v>178</v>
      </c>
      <c r="AU1466" s="162" t="s">
        <v>176</v>
      </c>
      <c r="AV1466" s="13" t="s">
        <v>176</v>
      </c>
      <c r="AW1466" s="13" t="s">
        <v>33</v>
      </c>
      <c r="AX1466" s="13" t="s">
        <v>78</v>
      </c>
      <c r="AY1466" s="162" t="s">
        <v>169</v>
      </c>
    </row>
    <row r="1467" spans="1:65" s="15" customFormat="1">
      <c r="B1467" s="176"/>
      <c r="D1467" s="161" t="s">
        <v>178</v>
      </c>
      <c r="E1467" s="177" t="s">
        <v>1</v>
      </c>
      <c r="F1467" s="178" t="s">
        <v>186</v>
      </c>
      <c r="H1467" s="179">
        <v>16.937999999999999</v>
      </c>
      <c r="I1467" s="180"/>
      <c r="L1467" s="176"/>
      <c r="M1467" s="181"/>
      <c r="N1467" s="182"/>
      <c r="O1467" s="182"/>
      <c r="P1467" s="182"/>
      <c r="Q1467" s="182"/>
      <c r="R1467" s="182"/>
      <c r="S1467" s="182"/>
      <c r="T1467" s="183"/>
      <c r="AT1467" s="177" t="s">
        <v>178</v>
      </c>
      <c r="AU1467" s="177" t="s">
        <v>176</v>
      </c>
      <c r="AV1467" s="15" t="s">
        <v>175</v>
      </c>
      <c r="AW1467" s="15" t="s">
        <v>33</v>
      </c>
      <c r="AX1467" s="15" t="s">
        <v>86</v>
      </c>
      <c r="AY1467" s="177" t="s">
        <v>169</v>
      </c>
    </row>
    <row r="1468" spans="1:65" s="2" customFormat="1" ht="14.4" customHeight="1">
      <c r="A1468" s="33"/>
      <c r="B1468" s="145"/>
      <c r="C1468" s="146" t="s">
        <v>1663</v>
      </c>
      <c r="D1468" s="146" t="s">
        <v>171</v>
      </c>
      <c r="E1468" s="147" t="s">
        <v>1664</v>
      </c>
      <c r="F1468" s="148" t="s">
        <v>1665</v>
      </c>
      <c r="G1468" s="149" t="s">
        <v>328</v>
      </c>
      <c r="H1468" s="150">
        <v>93.67</v>
      </c>
      <c r="I1468" s="151"/>
      <c r="J1468" s="150">
        <f>ROUND(I1468*H1468,3)</f>
        <v>0</v>
      </c>
      <c r="K1468" s="152"/>
      <c r="L1468" s="34"/>
      <c r="M1468" s="153" t="s">
        <v>1</v>
      </c>
      <c r="N1468" s="154" t="s">
        <v>44</v>
      </c>
      <c r="O1468" s="59"/>
      <c r="P1468" s="155">
        <f>O1468*H1468</f>
        <v>0</v>
      </c>
      <c r="Q1468" s="155">
        <v>4.0000000000000001E-3</v>
      </c>
      <c r="R1468" s="155">
        <f>Q1468*H1468</f>
        <v>0.37468000000000001</v>
      </c>
      <c r="S1468" s="155">
        <v>0</v>
      </c>
      <c r="T1468" s="156">
        <f>S1468*H1468</f>
        <v>0</v>
      </c>
      <c r="U1468" s="33"/>
      <c r="V1468" s="33"/>
      <c r="W1468" s="33"/>
      <c r="X1468" s="33"/>
      <c r="Y1468" s="33"/>
      <c r="Z1468" s="33"/>
      <c r="AA1468" s="33"/>
      <c r="AB1468" s="33"/>
      <c r="AC1468" s="33"/>
      <c r="AD1468" s="33"/>
      <c r="AE1468" s="33"/>
      <c r="AR1468" s="157" t="s">
        <v>325</v>
      </c>
      <c r="AT1468" s="157" t="s">
        <v>171</v>
      </c>
      <c r="AU1468" s="157" t="s">
        <v>176</v>
      </c>
      <c r="AY1468" s="18" t="s">
        <v>169</v>
      </c>
      <c r="BE1468" s="158">
        <f>IF(N1468="základná",J1468,0)</f>
        <v>0</v>
      </c>
      <c r="BF1468" s="158">
        <f>IF(N1468="znížená",J1468,0)</f>
        <v>0</v>
      </c>
      <c r="BG1468" s="158">
        <f>IF(N1468="zákl. prenesená",J1468,0)</f>
        <v>0</v>
      </c>
      <c r="BH1468" s="158">
        <f>IF(N1468="zníž. prenesená",J1468,0)</f>
        <v>0</v>
      </c>
      <c r="BI1468" s="158">
        <f>IF(N1468="nulová",J1468,0)</f>
        <v>0</v>
      </c>
      <c r="BJ1468" s="18" t="s">
        <v>176</v>
      </c>
      <c r="BK1468" s="159">
        <f>ROUND(I1468*H1468,3)</f>
        <v>0</v>
      </c>
      <c r="BL1468" s="18" t="s">
        <v>325</v>
      </c>
      <c r="BM1468" s="157" t="s">
        <v>1666</v>
      </c>
    </row>
    <row r="1469" spans="1:65" s="14" customFormat="1">
      <c r="B1469" s="169"/>
      <c r="D1469" s="161" t="s">
        <v>178</v>
      </c>
      <c r="E1469" s="170" t="s">
        <v>1</v>
      </c>
      <c r="F1469" s="171" t="s">
        <v>1496</v>
      </c>
      <c r="H1469" s="170" t="s">
        <v>1</v>
      </c>
      <c r="I1469" s="172"/>
      <c r="L1469" s="169"/>
      <c r="M1469" s="173"/>
      <c r="N1469" s="174"/>
      <c r="O1469" s="174"/>
      <c r="P1469" s="174"/>
      <c r="Q1469" s="174"/>
      <c r="R1469" s="174"/>
      <c r="S1469" s="174"/>
      <c r="T1469" s="175"/>
      <c r="AT1469" s="170" t="s">
        <v>178</v>
      </c>
      <c r="AU1469" s="170" t="s">
        <v>176</v>
      </c>
      <c r="AV1469" s="14" t="s">
        <v>86</v>
      </c>
      <c r="AW1469" s="14" t="s">
        <v>33</v>
      </c>
      <c r="AX1469" s="14" t="s">
        <v>78</v>
      </c>
      <c r="AY1469" s="170" t="s">
        <v>169</v>
      </c>
    </row>
    <row r="1470" spans="1:65" s="14" customFormat="1">
      <c r="B1470" s="169"/>
      <c r="D1470" s="161" t="s">
        <v>178</v>
      </c>
      <c r="E1470" s="170" t="s">
        <v>1</v>
      </c>
      <c r="F1470" s="171" t="s">
        <v>1667</v>
      </c>
      <c r="H1470" s="170" t="s">
        <v>1</v>
      </c>
      <c r="I1470" s="172"/>
      <c r="L1470" s="169"/>
      <c r="M1470" s="173"/>
      <c r="N1470" s="174"/>
      <c r="O1470" s="174"/>
      <c r="P1470" s="174"/>
      <c r="Q1470" s="174"/>
      <c r="R1470" s="174"/>
      <c r="S1470" s="174"/>
      <c r="T1470" s="175"/>
      <c r="AT1470" s="170" t="s">
        <v>178</v>
      </c>
      <c r="AU1470" s="170" t="s">
        <v>176</v>
      </c>
      <c r="AV1470" s="14" t="s">
        <v>86</v>
      </c>
      <c r="AW1470" s="14" t="s">
        <v>33</v>
      </c>
      <c r="AX1470" s="14" t="s">
        <v>78</v>
      </c>
      <c r="AY1470" s="170" t="s">
        <v>169</v>
      </c>
    </row>
    <row r="1471" spans="1:65" s="14" customFormat="1">
      <c r="B1471" s="169"/>
      <c r="D1471" s="161" t="s">
        <v>178</v>
      </c>
      <c r="E1471" s="170" t="s">
        <v>1</v>
      </c>
      <c r="F1471" s="171" t="s">
        <v>1176</v>
      </c>
      <c r="H1471" s="170" t="s">
        <v>1</v>
      </c>
      <c r="I1471" s="172"/>
      <c r="L1471" s="169"/>
      <c r="M1471" s="173"/>
      <c r="N1471" s="174"/>
      <c r="O1471" s="174"/>
      <c r="P1471" s="174"/>
      <c r="Q1471" s="174"/>
      <c r="R1471" s="174"/>
      <c r="S1471" s="174"/>
      <c r="T1471" s="175"/>
      <c r="AT1471" s="170" t="s">
        <v>178</v>
      </c>
      <c r="AU1471" s="170" t="s">
        <v>176</v>
      </c>
      <c r="AV1471" s="14" t="s">
        <v>86</v>
      </c>
      <c r="AW1471" s="14" t="s">
        <v>33</v>
      </c>
      <c r="AX1471" s="14" t="s">
        <v>78</v>
      </c>
      <c r="AY1471" s="170" t="s">
        <v>169</v>
      </c>
    </row>
    <row r="1472" spans="1:65" s="13" customFormat="1">
      <c r="B1472" s="160"/>
      <c r="D1472" s="161" t="s">
        <v>178</v>
      </c>
      <c r="E1472" s="162" t="s">
        <v>1</v>
      </c>
      <c r="F1472" s="163" t="s">
        <v>1668</v>
      </c>
      <c r="H1472" s="164">
        <v>45.56</v>
      </c>
      <c r="I1472" s="165"/>
      <c r="L1472" s="160"/>
      <c r="M1472" s="166"/>
      <c r="N1472" s="167"/>
      <c r="O1472" s="167"/>
      <c r="P1472" s="167"/>
      <c r="Q1472" s="167"/>
      <c r="R1472" s="167"/>
      <c r="S1472" s="167"/>
      <c r="T1472" s="168"/>
      <c r="AT1472" s="162" t="s">
        <v>178</v>
      </c>
      <c r="AU1472" s="162" t="s">
        <v>176</v>
      </c>
      <c r="AV1472" s="13" t="s">
        <v>176</v>
      </c>
      <c r="AW1472" s="13" t="s">
        <v>33</v>
      </c>
      <c r="AX1472" s="13" t="s">
        <v>78</v>
      </c>
      <c r="AY1472" s="162" t="s">
        <v>169</v>
      </c>
    </row>
    <row r="1473" spans="1:65" s="13" customFormat="1">
      <c r="B1473" s="160"/>
      <c r="D1473" s="161" t="s">
        <v>178</v>
      </c>
      <c r="E1473" s="162" t="s">
        <v>1</v>
      </c>
      <c r="F1473" s="163" t="s">
        <v>1669</v>
      </c>
      <c r="H1473" s="164">
        <v>-4.8449999999999998</v>
      </c>
      <c r="I1473" s="165"/>
      <c r="L1473" s="160"/>
      <c r="M1473" s="166"/>
      <c r="N1473" s="167"/>
      <c r="O1473" s="167"/>
      <c r="P1473" s="167"/>
      <c r="Q1473" s="167"/>
      <c r="R1473" s="167"/>
      <c r="S1473" s="167"/>
      <c r="T1473" s="168"/>
      <c r="AT1473" s="162" t="s">
        <v>178</v>
      </c>
      <c r="AU1473" s="162" t="s">
        <v>176</v>
      </c>
      <c r="AV1473" s="13" t="s">
        <v>176</v>
      </c>
      <c r="AW1473" s="13" t="s">
        <v>33</v>
      </c>
      <c r="AX1473" s="13" t="s">
        <v>78</v>
      </c>
      <c r="AY1473" s="162" t="s">
        <v>169</v>
      </c>
    </row>
    <row r="1474" spans="1:65" s="14" customFormat="1">
      <c r="B1474" s="169"/>
      <c r="D1474" s="161" t="s">
        <v>178</v>
      </c>
      <c r="E1474" s="170" t="s">
        <v>1</v>
      </c>
      <c r="F1474" s="171" t="s">
        <v>1178</v>
      </c>
      <c r="H1474" s="170" t="s">
        <v>1</v>
      </c>
      <c r="I1474" s="172"/>
      <c r="L1474" s="169"/>
      <c r="M1474" s="173"/>
      <c r="N1474" s="174"/>
      <c r="O1474" s="174"/>
      <c r="P1474" s="174"/>
      <c r="Q1474" s="174"/>
      <c r="R1474" s="174"/>
      <c r="S1474" s="174"/>
      <c r="T1474" s="175"/>
      <c r="AT1474" s="170" t="s">
        <v>178</v>
      </c>
      <c r="AU1474" s="170" t="s">
        <v>176</v>
      </c>
      <c r="AV1474" s="14" t="s">
        <v>86</v>
      </c>
      <c r="AW1474" s="14" t="s">
        <v>33</v>
      </c>
      <c r="AX1474" s="14" t="s">
        <v>78</v>
      </c>
      <c r="AY1474" s="170" t="s">
        <v>169</v>
      </c>
    </row>
    <row r="1475" spans="1:65" s="13" customFormat="1">
      <c r="B1475" s="160"/>
      <c r="D1475" s="161" t="s">
        <v>178</v>
      </c>
      <c r="E1475" s="162" t="s">
        <v>1</v>
      </c>
      <c r="F1475" s="163" t="s">
        <v>1670</v>
      </c>
      <c r="H1475" s="164">
        <v>52.954999999999998</v>
      </c>
      <c r="I1475" s="165"/>
      <c r="L1475" s="160"/>
      <c r="M1475" s="166"/>
      <c r="N1475" s="167"/>
      <c r="O1475" s="167"/>
      <c r="P1475" s="167"/>
      <c r="Q1475" s="167"/>
      <c r="R1475" s="167"/>
      <c r="S1475" s="167"/>
      <c r="T1475" s="168"/>
      <c r="AT1475" s="162" t="s">
        <v>178</v>
      </c>
      <c r="AU1475" s="162" t="s">
        <v>176</v>
      </c>
      <c r="AV1475" s="13" t="s">
        <v>176</v>
      </c>
      <c r="AW1475" s="13" t="s">
        <v>33</v>
      </c>
      <c r="AX1475" s="13" t="s">
        <v>78</v>
      </c>
      <c r="AY1475" s="162" t="s">
        <v>169</v>
      </c>
    </row>
    <row r="1476" spans="1:65" s="15" customFormat="1">
      <c r="B1476" s="176"/>
      <c r="D1476" s="161" t="s">
        <v>178</v>
      </c>
      <c r="E1476" s="177" t="s">
        <v>1</v>
      </c>
      <c r="F1476" s="178" t="s">
        <v>186</v>
      </c>
      <c r="H1476" s="179">
        <v>93.67</v>
      </c>
      <c r="I1476" s="180"/>
      <c r="L1476" s="176"/>
      <c r="M1476" s="181"/>
      <c r="N1476" s="182"/>
      <c r="O1476" s="182"/>
      <c r="P1476" s="182"/>
      <c r="Q1476" s="182"/>
      <c r="R1476" s="182"/>
      <c r="S1476" s="182"/>
      <c r="T1476" s="183"/>
      <c r="AT1476" s="177" t="s">
        <v>178</v>
      </c>
      <c r="AU1476" s="177" t="s">
        <v>176</v>
      </c>
      <c r="AV1476" s="15" t="s">
        <v>175</v>
      </c>
      <c r="AW1476" s="15" t="s">
        <v>33</v>
      </c>
      <c r="AX1476" s="15" t="s">
        <v>86</v>
      </c>
      <c r="AY1476" s="177" t="s">
        <v>169</v>
      </c>
    </row>
    <row r="1477" spans="1:65" s="2" customFormat="1" ht="14.4" customHeight="1">
      <c r="A1477" s="33"/>
      <c r="B1477" s="145"/>
      <c r="C1477" s="192" t="s">
        <v>1671</v>
      </c>
      <c r="D1477" s="192" t="s">
        <v>345</v>
      </c>
      <c r="E1477" s="193" t="s">
        <v>1672</v>
      </c>
      <c r="F1477" s="194" t="s">
        <v>1673</v>
      </c>
      <c r="G1477" s="195" t="s">
        <v>328</v>
      </c>
      <c r="H1477" s="196">
        <v>95.543000000000006</v>
      </c>
      <c r="I1477" s="197"/>
      <c r="J1477" s="196">
        <f>ROUND(I1477*H1477,3)</f>
        <v>0</v>
      </c>
      <c r="K1477" s="198"/>
      <c r="L1477" s="199"/>
      <c r="M1477" s="200" t="s">
        <v>1</v>
      </c>
      <c r="N1477" s="201" t="s">
        <v>44</v>
      </c>
      <c r="O1477" s="59"/>
      <c r="P1477" s="155">
        <f>O1477*H1477</f>
        <v>0</v>
      </c>
      <c r="Q1477" s="155">
        <v>1.5E-3</v>
      </c>
      <c r="R1477" s="155">
        <f>Q1477*H1477</f>
        <v>0.14331450000000001</v>
      </c>
      <c r="S1477" s="155">
        <v>0</v>
      </c>
      <c r="T1477" s="156">
        <f>S1477*H1477</f>
        <v>0</v>
      </c>
      <c r="U1477" s="33"/>
      <c r="V1477" s="33"/>
      <c r="W1477" s="33"/>
      <c r="X1477" s="33"/>
      <c r="Y1477" s="33"/>
      <c r="Z1477" s="33"/>
      <c r="AA1477" s="33"/>
      <c r="AB1477" s="33"/>
      <c r="AC1477" s="33"/>
      <c r="AD1477" s="33"/>
      <c r="AE1477" s="33"/>
      <c r="AR1477" s="157" t="s">
        <v>468</v>
      </c>
      <c r="AT1477" s="157" t="s">
        <v>345</v>
      </c>
      <c r="AU1477" s="157" t="s">
        <v>176</v>
      </c>
      <c r="AY1477" s="18" t="s">
        <v>169</v>
      </c>
      <c r="BE1477" s="158">
        <f>IF(N1477="základná",J1477,0)</f>
        <v>0</v>
      </c>
      <c r="BF1477" s="158">
        <f>IF(N1477="znížená",J1477,0)</f>
        <v>0</v>
      </c>
      <c r="BG1477" s="158">
        <f>IF(N1477="zákl. prenesená",J1477,0)</f>
        <v>0</v>
      </c>
      <c r="BH1477" s="158">
        <f>IF(N1477="zníž. prenesená",J1477,0)</f>
        <v>0</v>
      </c>
      <c r="BI1477" s="158">
        <f>IF(N1477="nulová",J1477,0)</f>
        <v>0</v>
      </c>
      <c r="BJ1477" s="18" t="s">
        <v>176</v>
      </c>
      <c r="BK1477" s="159">
        <f>ROUND(I1477*H1477,3)</f>
        <v>0</v>
      </c>
      <c r="BL1477" s="18" t="s">
        <v>325</v>
      </c>
      <c r="BM1477" s="157" t="s">
        <v>1674</v>
      </c>
    </row>
    <row r="1478" spans="1:65" s="13" customFormat="1">
      <c r="B1478" s="160"/>
      <c r="D1478" s="161" t="s">
        <v>178</v>
      </c>
      <c r="E1478" s="162" t="s">
        <v>1</v>
      </c>
      <c r="F1478" s="163" t="s">
        <v>1675</v>
      </c>
      <c r="H1478" s="164">
        <v>95.543000000000006</v>
      </c>
      <c r="I1478" s="165"/>
      <c r="L1478" s="160"/>
      <c r="M1478" s="166"/>
      <c r="N1478" s="167"/>
      <c r="O1478" s="167"/>
      <c r="P1478" s="167"/>
      <c r="Q1478" s="167"/>
      <c r="R1478" s="167"/>
      <c r="S1478" s="167"/>
      <c r="T1478" s="168"/>
      <c r="AT1478" s="162" t="s">
        <v>178</v>
      </c>
      <c r="AU1478" s="162" t="s">
        <v>176</v>
      </c>
      <c r="AV1478" s="13" t="s">
        <v>176</v>
      </c>
      <c r="AW1478" s="13" t="s">
        <v>33</v>
      </c>
      <c r="AX1478" s="13" t="s">
        <v>86</v>
      </c>
      <c r="AY1478" s="162" t="s">
        <v>169</v>
      </c>
    </row>
    <row r="1479" spans="1:65" s="2" customFormat="1" ht="24.15" customHeight="1">
      <c r="A1479" s="33"/>
      <c r="B1479" s="145"/>
      <c r="C1479" s="146" t="s">
        <v>1676</v>
      </c>
      <c r="D1479" s="146" t="s">
        <v>171</v>
      </c>
      <c r="E1479" s="147" t="s">
        <v>1677</v>
      </c>
      <c r="F1479" s="148" t="s">
        <v>1678</v>
      </c>
      <c r="G1479" s="149" t="s">
        <v>353</v>
      </c>
      <c r="H1479" s="150">
        <v>451.29</v>
      </c>
      <c r="I1479" s="151"/>
      <c r="J1479" s="150">
        <f>ROUND(I1479*H1479,3)</f>
        <v>0</v>
      </c>
      <c r="K1479" s="152"/>
      <c r="L1479" s="34"/>
      <c r="M1479" s="153" t="s">
        <v>1</v>
      </c>
      <c r="N1479" s="154" t="s">
        <v>44</v>
      </c>
      <c r="O1479" s="59"/>
      <c r="P1479" s="155">
        <f>O1479*H1479</f>
        <v>0</v>
      </c>
      <c r="Q1479" s="155">
        <v>3.0000000000000001E-5</v>
      </c>
      <c r="R1479" s="155">
        <f>Q1479*H1479</f>
        <v>1.3538700000000001E-2</v>
      </c>
      <c r="S1479" s="155">
        <v>0</v>
      </c>
      <c r="T1479" s="156">
        <f>S1479*H1479</f>
        <v>0</v>
      </c>
      <c r="U1479" s="33"/>
      <c r="V1479" s="33"/>
      <c r="W1479" s="33"/>
      <c r="X1479" s="33"/>
      <c r="Y1479" s="33"/>
      <c r="Z1479" s="33"/>
      <c r="AA1479" s="33"/>
      <c r="AB1479" s="33"/>
      <c r="AC1479" s="33"/>
      <c r="AD1479" s="33"/>
      <c r="AE1479" s="33"/>
      <c r="AR1479" s="157" t="s">
        <v>325</v>
      </c>
      <c r="AT1479" s="157" t="s">
        <v>171</v>
      </c>
      <c r="AU1479" s="157" t="s">
        <v>176</v>
      </c>
      <c r="AY1479" s="18" t="s">
        <v>169</v>
      </c>
      <c r="BE1479" s="158">
        <f>IF(N1479="základná",J1479,0)</f>
        <v>0</v>
      </c>
      <c r="BF1479" s="158">
        <f>IF(N1479="znížená",J1479,0)</f>
        <v>0</v>
      </c>
      <c r="BG1479" s="158">
        <f>IF(N1479="zákl. prenesená",J1479,0)</f>
        <v>0</v>
      </c>
      <c r="BH1479" s="158">
        <f>IF(N1479="zníž. prenesená",J1479,0)</f>
        <v>0</v>
      </c>
      <c r="BI1479" s="158">
        <f>IF(N1479="nulová",J1479,0)</f>
        <v>0</v>
      </c>
      <c r="BJ1479" s="18" t="s">
        <v>176</v>
      </c>
      <c r="BK1479" s="159">
        <f>ROUND(I1479*H1479,3)</f>
        <v>0</v>
      </c>
      <c r="BL1479" s="18" t="s">
        <v>325</v>
      </c>
      <c r="BM1479" s="157" t="s">
        <v>1679</v>
      </c>
    </row>
    <row r="1480" spans="1:65" s="14" customFormat="1">
      <c r="B1480" s="169"/>
      <c r="D1480" s="161" t="s">
        <v>178</v>
      </c>
      <c r="E1480" s="170" t="s">
        <v>1</v>
      </c>
      <c r="F1480" s="171" t="s">
        <v>1680</v>
      </c>
      <c r="H1480" s="170" t="s">
        <v>1</v>
      </c>
      <c r="I1480" s="172"/>
      <c r="L1480" s="169"/>
      <c r="M1480" s="173"/>
      <c r="N1480" s="174"/>
      <c r="O1480" s="174"/>
      <c r="P1480" s="174"/>
      <c r="Q1480" s="174"/>
      <c r="R1480" s="174"/>
      <c r="S1480" s="174"/>
      <c r="T1480" s="175"/>
      <c r="AT1480" s="170" t="s">
        <v>178</v>
      </c>
      <c r="AU1480" s="170" t="s">
        <v>176</v>
      </c>
      <c r="AV1480" s="14" t="s">
        <v>86</v>
      </c>
      <c r="AW1480" s="14" t="s">
        <v>33</v>
      </c>
      <c r="AX1480" s="14" t="s">
        <v>78</v>
      </c>
      <c r="AY1480" s="170" t="s">
        <v>169</v>
      </c>
    </row>
    <row r="1481" spans="1:65" s="14" customFormat="1">
      <c r="B1481" s="169"/>
      <c r="D1481" s="161" t="s">
        <v>178</v>
      </c>
      <c r="E1481" s="170" t="s">
        <v>1</v>
      </c>
      <c r="F1481" s="171" t="s">
        <v>1010</v>
      </c>
      <c r="H1481" s="170" t="s">
        <v>1</v>
      </c>
      <c r="I1481" s="172"/>
      <c r="L1481" s="169"/>
      <c r="M1481" s="173"/>
      <c r="N1481" s="174"/>
      <c r="O1481" s="174"/>
      <c r="P1481" s="174"/>
      <c r="Q1481" s="174"/>
      <c r="R1481" s="174"/>
      <c r="S1481" s="174"/>
      <c r="T1481" s="175"/>
      <c r="AT1481" s="170" t="s">
        <v>178</v>
      </c>
      <c r="AU1481" s="170" t="s">
        <v>176</v>
      </c>
      <c r="AV1481" s="14" t="s">
        <v>86</v>
      </c>
      <c r="AW1481" s="14" t="s">
        <v>33</v>
      </c>
      <c r="AX1481" s="14" t="s">
        <v>78</v>
      </c>
      <c r="AY1481" s="170" t="s">
        <v>169</v>
      </c>
    </row>
    <row r="1482" spans="1:65" s="13" customFormat="1" ht="20">
      <c r="B1482" s="160"/>
      <c r="D1482" s="161" t="s">
        <v>178</v>
      </c>
      <c r="E1482" s="162" t="s">
        <v>1</v>
      </c>
      <c r="F1482" s="163" t="s">
        <v>1315</v>
      </c>
      <c r="H1482" s="164">
        <v>293.83999999999997</v>
      </c>
      <c r="I1482" s="165"/>
      <c r="L1482" s="160"/>
      <c r="M1482" s="166"/>
      <c r="N1482" s="167"/>
      <c r="O1482" s="167"/>
      <c r="P1482" s="167"/>
      <c r="Q1482" s="167"/>
      <c r="R1482" s="167"/>
      <c r="S1482" s="167"/>
      <c r="T1482" s="168"/>
      <c r="AT1482" s="162" t="s">
        <v>178</v>
      </c>
      <c r="AU1482" s="162" t="s">
        <v>176</v>
      </c>
      <c r="AV1482" s="13" t="s">
        <v>176</v>
      </c>
      <c r="AW1482" s="13" t="s">
        <v>33</v>
      </c>
      <c r="AX1482" s="13" t="s">
        <v>78</v>
      </c>
      <c r="AY1482" s="162" t="s">
        <v>169</v>
      </c>
    </row>
    <row r="1483" spans="1:65" s="14" customFormat="1">
      <c r="B1483" s="169"/>
      <c r="D1483" s="161" t="s">
        <v>178</v>
      </c>
      <c r="E1483" s="170" t="s">
        <v>1</v>
      </c>
      <c r="F1483" s="171" t="s">
        <v>1033</v>
      </c>
      <c r="H1483" s="170" t="s">
        <v>1</v>
      </c>
      <c r="I1483" s="172"/>
      <c r="L1483" s="169"/>
      <c r="M1483" s="173"/>
      <c r="N1483" s="174"/>
      <c r="O1483" s="174"/>
      <c r="P1483" s="174"/>
      <c r="Q1483" s="174"/>
      <c r="R1483" s="174"/>
      <c r="S1483" s="174"/>
      <c r="T1483" s="175"/>
      <c r="AT1483" s="170" t="s">
        <v>178</v>
      </c>
      <c r="AU1483" s="170" t="s">
        <v>176</v>
      </c>
      <c r="AV1483" s="14" t="s">
        <v>86</v>
      </c>
      <c r="AW1483" s="14" t="s">
        <v>33</v>
      </c>
      <c r="AX1483" s="14" t="s">
        <v>78</v>
      </c>
      <c r="AY1483" s="170" t="s">
        <v>169</v>
      </c>
    </row>
    <row r="1484" spans="1:65" s="13" customFormat="1" ht="20">
      <c r="B1484" s="160"/>
      <c r="D1484" s="161" t="s">
        <v>178</v>
      </c>
      <c r="E1484" s="162" t="s">
        <v>1</v>
      </c>
      <c r="F1484" s="163" t="s">
        <v>1316</v>
      </c>
      <c r="H1484" s="164">
        <v>157.44999999999999</v>
      </c>
      <c r="I1484" s="165"/>
      <c r="L1484" s="160"/>
      <c r="M1484" s="166"/>
      <c r="N1484" s="167"/>
      <c r="O1484" s="167"/>
      <c r="P1484" s="167"/>
      <c r="Q1484" s="167"/>
      <c r="R1484" s="167"/>
      <c r="S1484" s="167"/>
      <c r="T1484" s="168"/>
      <c r="AT1484" s="162" t="s">
        <v>178</v>
      </c>
      <c r="AU1484" s="162" t="s">
        <v>176</v>
      </c>
      <c r="AV1484" s="13" t="s">
        <v>176</v>
      </c>
      <c r="AW1484" s="13" t="s">
        <v>33</v>
      </c>
      <c r="AX1484" s="13" t="s">
        <v>78</v>
      </c>
      <c r="AY1484" s="162" t="s">
        <v>169</v>
      </c>
    </row>
    <row r="1485" spans="1:65" s="15" customFormat="1">
      <c r="B1485" s="176"/>
      <c r="D1485" s="161" t="s">
        <v>178</v>
      </c>
      <c r="E1485" s="177" t="s">
        <v>1</v>
      </c>
      <c r="F1485" s="178" t="s">
        <v>186</v>
      </c>
      <c r="H1485" s="179">
        <v>451.28999999999996</v>
      </c>
      <c r="I1485" s="180"/>
      <c r="L1485" s="176"/>
      <c r="M1485" s="181"/>
      <c r="N1485" s="182"/>
      <c r="O1485" s="182"/>
      <c r="P1485" s="182"/>
      <c r="Q1485" s="182"/>
      <c r="R1485" s="182"/>
      <c r="S1485" s="182"/>
      <c r="T1485" s="183"/>
      <c r="AT1485" s="177" t="s">
        <v>178</v>
      </c>
      <c r="AU1485" s="177" t="s">
        <v>176</v>
      </c>
      <c r="AV1485" s="15" t="s">
        <v>175</v>
      </c>
      <c r="AW1485" s="15" t="s">
        <v>33</v>
      </c>
      <c r="AX1485" s="15" t="s">
        <v>86</v>
      </c>
      <c r="AY1485" s="177" t="s">
        <v>169</v>
      </c>
    </row>
    <row r="1486" spans="1:65" s="2" customFormat="1" ht="24.15" customHeight="1">
      <c r="A1486" s="33"/>
      <c r="B1486" s="145"/>
      <c r="C1486" s="146" t="s">
        <v>1681</v>
      </c>
      <c r="D1486" s="146" t="s">
        <v>171</v>
      </c>
      <c r="E1486" s="147" t="s">
        <v>1682</v>
      </c>
      <c r="F1486" s="148" t="s">
        <v>1683</v>
      </c>
      <c r="G1486" s="149" t="s">
        <v>1488</v>
      </c>
      <c r="H1486" s="151"/>
      <c r="I1486" s="151"/>
      <c r="J1486" s="150">
        <f>ROUND(I1486*H1486,3)</f>
        <v>0</v>
      </c>
      <c r="K1486" s="152"/>
      <c r="L1486" s="34"/>
      <c r="M1486" s="153" t="s">
        <v>1</v>
      </c>
      <c r="N1486" s="154" t="s">
        <v>44</v>
      </c>
      <c r="O1486" s="59"/>
      <c r="P1486" s="155">
        <f>O1486*H1486</f>
        <v>0</v>
      </c>
      <c r="Q1486" s="155">
        <v>0</v>
      </c>
      <c r="R1486" s="155">
        <f>Q1486*H1486</f>
        <v>0</v>
      </c>
      <c r="S1486" s="155">
        <v>0</v>
      </c>
      <c r="T1486" s="156">
        <f>S1486*H1486</f>
        <v>0</v>
      </c>
      <c r="U1486" s="33"/>
      <c r="V1486" s="33"/>
      <c r="W1486" s="33"/>
      <c r="X1486" s="33"/>
      <c r="Y1486" s="33"/>
      <c r="Z1486" s="33"/>
      <c r="AA1486" s="33"/>
      <c r="AB1486" s="33"/>
      <c r="AC1486" s="33"/>
      <c r="AD1486" s="33"/>
      <c r="AE1486" s="33"/>
      <c r="AR1486" s="157" t="s">
        <v>325</v>
      </c>
      <c r="AT1486" s="157" t="s">
        <v>171</v>
      </c>
      <c r="AU1486" s="157" t="s">
        <v>176</v>
      </c>
      <c r="AY1486" s="18" t="s">
        <v>169</v>
      </c>
      <c r="BE1486" s="158">
        <f>IF(N1486="základná",J1486,0)</f>
        <v>0</v>
      </c>
      <c r="BF1486" s="158">
        <f>IF(N1486="znížená",J1486,0)</f>
        <v>0</v>
      </c>
      <c r="BG1486" s="158">
        <f>IF(N1486="zákl. prenesená",J1486,0)</f>
        <v>0</v>
      </c>
      <c r="BH1486" s="158">
        <f>IF(N1486="zníž. prenesená",J1486,0)</f>
        <v>0</v>
      </c>
      <c r="BI1486" s="158">
        <f>IF(N1486="nulová",J1486,0)</f>
        <v>0</v>
      </c>
      <c r="BJ1486" s="18" t="s">
        <v>176</v>
      </c>
      <c r="BK1486" s="159">
        <f>ROUND(I1486*H1486,3)</f>
        <v>0</v>
      </c>
      <c r="BL1486" s="18" t="s">
        <v>325</v>
      </c>
      <c r="BM1486" s="157" t="s">
        <v>1684</v>
      </c>
    </row>
    <row r="1487" spans="1:65" s="12" customFormat="1" ht="22.75" customHeight="1">
      <c r="B1487" s="132"/>
      <c r="D1487" s="133" t="s">
        <v>77</v>
      </c>
      <c r="E1487" s="143" t="s">
        <v>1685</v>
      </c>
      <c r="F1487" s="143" t="s">
        <v>1686</v>
      </c>
      <c r="I1487" s="135"/>
      <c r="J1487" s="144">
        <f>BK1487</f>
        <v>0</v>
      </c>
      <c r="L1487" s="132"/>
      <c r="M1487" s="137"/>
      <c r="N1487" s="138"/>
      <c r="O1487" s="138"/>
      <c r="P1487" s="139">
        <f>P1488</f>
        <v>0</v>
      </c>
      <c r="Q1487" s="138"/>
      <c r="R1487" s="139">
        <f>R1488</f>
        <v>0</v>
      </c>
      <c r="S1487" s="138"/>
      <c r="T1487" s="140">
        <f>T1488</f>
        <v>0</v>
      </c>
      <c r="AR1487" s="133" t="s">
        <v>176</v>
      </c>
      <c r="AT1487" s="141" t="s">
        <v>77</v>
      </c>
      <c r="AU1487" s="141" t="s">
        <v>86</v>
      </c>
      <c r="AY1487" s="133" t="s">
        <v>169</v>
      </c>
      <c r="BK1487" s="142">
        <f>BK1488</f>
        <v>0</v>
      </c>
    </row>
    <row r="1488" spans="1:65" s="2" customFormat="1" ht="24.15" customHeight="1">
      <c r="A1488" s="33"/>
      <c r="B1488" s="145"/>
      <c r="C1488" s="146" t="s">
        <v>1687</v>
      </c>
      <c r="D1488" s="146" t="s">
        <v>171</v>
      </c>
      <c r="E1488" s="147" t="s">
        <v>1688</v>
      </c>
      <c r="F1488" s="148" t="s">
        <v>1689</v>
      </c>
      <c r="G1488" s="149" t="s">
        <v>174</v>
      </c>
      <c r="H1488" s="150">
        <v>1</v>
      </c>
      <c r="I1488" s="151"/>
      <c r="J1488" s="150">
        <f>ROUND(I1488*H1488,3)</f>
        <v>0</v>
      </c>
      <c r="K1488" s="152"/>
      <c r="L1488" s="34"/>
      <c r="M1488" s="153" t="s">
        <v>1</v>
      </c>
      <c r="N1488" s="154" t="s">
        <v>44</v>
      </c>
      <c r="O1488" s="59"/>
      <c r="P1488" s="155">
        <f>O1488*H1488</f>
        <v>0</v>
      </c>
      <c r="Q1488" s="155">
        <v>0</v>
      </c>
      <c r="R1488" s="155">
        <f>Q1488*H1488</f>
        <v>0</v>
      </c>
      <c r="S1488" s="155">
        <v>0</v>
      </c>
      <c r="T1488" s="156">
        <f>S1488*H1488</f>
        <v>0</v>
      </c>
      <c r="U1488" s="33"/>
      <c r="V1488" s="33"/>
      <c r="W1488" s="33"/>
      <c r="X1488" s="33"/>
      <c r="Y1488" s="33"/>
      <c r="Z1488" s="33"/>
      <c r="AA1488" s="33"/>
      <c r="AB1488" s="33"/>
      <c r="AC1488" s="33"/>
      <c r="AD1488" s="33"/>
      <c r="AE1488" s="33"/>
      <c r="AR1488" s="157" t="s">
        <v>325</v>
      </c>
      <c r="AT1488" s="157" t="s">
        <v>171</v>
      </c>
      <c r="AU1488" s="157" t="s">
        <v>176</v>
      </c>
      <c r="AY1488" s="18" t="s">
        <v>169</v>
      </c>
      <c r="BE1488" s="158">
        <f>IF(N1488="základná",J1488,0)</f>
        <v>0</v>
      </c>
      <c r="BF1488" s="158">
        <f>IF(N1488="znížená",J1488,0)</f>
        <v>0</v>
      </c>
      <c r="BG1488" s="158">
        <f>IF(N1488="zákl. prenesená",J1488,0)</f>
        <v>0</v>
      </c>
      <c r="BH1488" s="158">
        <f>IF(N1488="zníž. prenesená",J1488,0)</f>
        <v>0</v>
      </c>
      <c r="BI1488" s="158">
        <f>IF(N1488="nulová",J1488,0)</f>
        <v>0</v>
      </c>
      <c r="BJ1488" s="18" t="s">
        <v>176</v>
      </c>
      <c r="BK1488" s="159">
        <f>ROUND(I1488*H1488,3)</f>
        <v>0</v>
      </c>
      <c r="BL1488" s="18" t="s">
        <v>325</v>
      </c>
      <c r="BM1488" s="157" t="s">
        <v>1690</v>
      </c>
    </row>
    <row r="1489" spans="1:65" s="12" customFormat="1" ht="22.75" customHeight="1">
      <c r="B1489" s="132"/>
      <c r="D1489" s="133" t="s">
        <v>77</v>
      </c>
      <c r="E1489" s="143" t="s">
        <v>1691</v>
      </c>
      <c r="F1489" s="143" t="s">
        <v>1692</v>
      </c>
      <c r="I1489" s="135"/>
      <c r="J1489" s="144">
        <f>BK1489</f>
        <v>0</v>
      </c>
      <c r="L1489" s="132"/>
      <c r="M1489" s="137"/>
      <c r="N1489" s="138"/>
      <c r="O1489" s="138"/>
      <c r="P1489" s="139">
        <f>SUM(P1490:P1500)</f>
        <v>0</v>
      </c>
      <c r="Q1489" s="138"/>
      <c r="R1489" s="139">
        <f>SUM(R1490:R1500)</f>
        <v>4.9000000000000002E-2</v>
      </c>
      <c r="S1489" s="138"/>
      <c r="T1489" s="140">
        <f>SUM(T1490:T1500)</f>
        <v>0</v>
      </c>
      <c r="AR1489" s="133" t="s">
        <v>176</v>
      </c>
      <c r="AT1489" s="141" t="s">
        <v>77</v>
      </c>
      <c r="AU1489" s="141" t="s">
        <v>86</v>
      </c>
      <c r="AY1489" s="133" t="s">
        <v>169</v>
      </c>
      <c r="BK1489" s="142">
        <f>SUM(BK1490:BK1500)</f>
        <v>0</v>
      </c>
    </row>
    <row r="1490" spans="1:65" s="2" customFormat="1" ht="14.4" customHeight="1">
      <c r="A1490" s="33"/>
      <c r="B1490" s="145"/>
      <c r="C1490" s="146" t="s">
        <v>1693</v>
      </c>
      <c r="D1490" s="146" t="s">
        <v>171</v>
      </c>
      <c r="E1490" s="147" t="s">
        <v>1694</v>
      </c>
      <c r="F1490" s="148" t="s">
        <v>1695</v>
      </c>
      <c r="G1490" s="149" t="s">
        <v>1696</v>
      </c>
      <c r="H1490" s="150">
        <v>20</v>
      </c>
      <c r="I1490" s="151"/>
      <c r="J1490" s="150">
        <f>ROUND(I1490*H1490,3)</f>
        <v>0</v>
      </c>
      <c r="K1490" s="152"/>
      <c r="L1490" s="34"/>
      <c r="M1490" s="153" t="s">
        <v>1</v>
      </c>
      <c r="N1490" s="154" t="s">
        <v>44</v>
      </c>
      <c r="O1490" s="59"/>
      <c r="P1490" s="155">
        <f>O1490*H1490</f>
        <v>0</v>
      </c>
      <c r="Q1490" s="155">
        <v>0</v>
      </c>
      <c r="R1490" s="155">
        <f>Q1490*H1490</f>
        <v>0</v>
      </c>
      <c r="S1490" s="155">
        <v>0</v>
      </c>
      <c r="T1490" s="156">
        <f>S1490*H1490</f>
        <v>0</v>
      </c>
      <c r="U1490" s="33"/>
      <c r="V1490" s="33"/>
      <c r="W1490" s="33"/>
      <c r="X1490" s="33"/>
      <c r="Y1490" s="33"/>
      <c r="Z1490" s="33"/>
      <c r="AA1490" s="33"/>
      <c r="AB1490" s="33"/>
      <c r="AC1490" s="33"/>
      <c r="AD1490" s="33"/>
      <c r="AE1490" s="33"/>
      <c r="AR1490" s="157" t="s">
        <v>325</v>
      </c>
      <c r="AT1490" s="157" t="s">
        <v>171</v>
      </c>
      <c r="AU1490" s="157" t="s">
        <v>176</v>
      </c>
      <c r="AY1490" s="18" t="s">
        <v>169</v>
      </c>
      <c r="BE1490" s="158">
        <f>IF(N1490="základná",J1490,0)</f>
        <v>0</v>
      </c>
      <c r="BF1490" s="158">
        <f>IF(N1490="znížená",J1490,0)</f>
        <v>0</v>
      </c>
      <c r="BG1490" s="158">
        <f>IF(N1490="zákl. prenesená",J1490,0)</f>
        <v>0</v>
      </c>
      <c r="BH1490" s="158">
        <f>IF(N1490="zníž. prenesená",J1490,0)</f>
        <v>0</v>
      </c>
      <c r="BI1490" s="158">
        <f>IF(N1490="nulová",J1490,0)</f>
        <v>0</v>
      </c>
      <c r="BJ1490" s="18" t="s">
        <v>176</v>
      </c>
      <c r="BK1490" s="159">
        <f>ROUND(I1490*H1490,3)</f>
        <v>0</v>
      </c>
      <c r="BL1490" s="18" t="s">
        <v>325</v>
      </c>
      <c r="BM1490" s="157" t="s">
        <v>1697</v>
      </c>
    </row>
    <row r="1491" spans="1:65" s="14" customFormat="1">
      <c r="B1491" s="169"/>
      <c r="D1491" s="161" t="s">
        <v>178</v>
      </c>
      <c r="E1491" s="170" t="s">
        <v>1</v>
      </c>
      <c r="F1491" s="171" t="s">
        <v>1698</v>
      </c>
      <c r="H1491" s="170" t="s">
        <v>1</v>
      </c>
      <c r="I1491" s="172"/>
      <c r="L1491" s="169"/>
      <c r="M1491" s="173"/>
      <c r="N1491" s="174"/>
      <c r="O1491" s="174"/>
      <c r="P1491" s="174"/>
      <c r="Q1491" s="174"/>
      <c r="R1491" s="174"/>
      <c r="S1491" s="174"/>
      <c r="T1491" s="175"/>
      <c r="AT1491" s="170" t="s">
        <v>178</v>
      </c>
      <c r="AU1491" s="170" t="s">
        <v>176</v>
      </c>
      <c r="AV1491" s="14" t="s">
        <v>86</v>
      </c>
      <c r="AW1491" s="14" t="s">
        <v>33</v>
      </c>
      <c r="AX1491" s="14" t="s">
        <v>78</v>
      </c>
      <c r="AY1491" s="170" t="s">
        <v>169</v>
      </c>
    </row>
    <row r="1492" spans="1:65" s="13" customFormat="1">
      <c r="B1492" s="160"/>
      <c r="D1492" s="161" t="s">
        <v>178</v>
      </c>
      <c r="E1492" s="162" t="s">
        <v>1</v>
      </c>
      <c r="F1492" s="163" t="s">
        <v>1699</v>
      </c>
      <c r="H1492" s="164">
        <v>20</v>
      </c>
      <c r="I1492" s="165"/>
      <c r="L1492" s="160"/>
      <c r="M1492" s="166"/>
      <c r="N1492" s="167"/>
      <c r="O1492" s="167"/>
      <c r="P1492" s="167"/>
      <c r="Q1492" s="167"/>
      <c r="R1492" s="167"/>
      <c r="S1492" s="167"/>
      <c r="T1492" s="168"/>
      <c r="AT1492" s="162" t="s">
        <v>178</v>
      </c>
      <c r="AU1492" s="162" t="s">
        <v>176</v>
      </c>
      <c r="AV1492" s="13" t="s">
        <v>176</v>
      </c>
      <c r="AW1492" s="13" t="s">
        <v>33</v>
      </c>
      <c r="AX1492" s="13" t="s">
        <v>78</v>
      </c>
      <c r="AY1492" s="162" t="s">
        <v>169</v>
      </c>
    </row>
    <row r="1493" spans="1:65" s="15" customFormat="1">
      <c r="B1493" s="176"/>
      <c r="D1493" s="161" t="s">
        <v>178</v>
      </c>
      <c r="E1493" s="177" t="s">
        <v>1</v>
      </c>
      <c r="F1493" s="178" t="s">
        <v>186</v>
      </c>
      <c r="H1493" s="179">
        <v>20</v>
      </c>
      <c r="I1493" s="180"/>
      <c r="L1493" s="176"/>
      <c r="M1493" s="181"/>
      <c r="N1493" s="182"/>
      <c r="O1493" s="182"/>
      <c r="P1493" s="182"/>
      <c r="Q1493" s="182"/>
      <c r="R1493" s="182"/>
      <c r="S1493" s="182"/>
      <c r="T1493" s="183"/>
      <c r="AT1493" s="177" t="s">
        <v>178</v>
      </c>
      <c r="AU1493" s="177" t="s">
        <v>176</v>
      </c>
      <c r="AV1493" s="15" t="s">
        <v>175</v>
      </c>
      <c r="AW1493" s="15" t="s">
        <v>33</v>
      </c>
      <c r="AX1493" s="15" t="s">
        <v>86</v>
      </c>
      <c r="AY1493" s="177" t="s">
        <v>169</v>
      </c>
    </row>
    <row r="1494" spans="1:65" s="2" customFormat="1" ht="24.15" customHeight="1">
      <c r="A1494" s="33"/>
      <c r="B1494" s="145"/>
      <c r="C1494" s="192" t="s">
        <v>1700</v>
      </c>
      <c r="D1494" s="192" t="s">
        <v>345</v>
      </c>
      <c r="E1494" s="193" t="s">
        <v>1701</v>
      </c>
      <c r="F1494" s="194" t="s">
        <v>1702</v>
      </c>
      <c r="G1494" s="195" t="s">
        <v>369</v>
      </c>
      <c r="H1494" s="196">
        <v>8</v>
      </c>
      <c r="I1494" s="197"/>
      <c r="J1494" s="196">
        <f t="shared" ref="J1494:J1500" si="0">ROUND(I1494*H1494,3)</f>
        <v>0</v>
      </c>
      <c r="K1494" s="198"/>
      <c r="L1494" s="199"/>
      <c r="M1494" s="200" t="s">
        <v>1</v>
      </c>
      <c r="N1494" s="201" t="s">
        <v>44</v>
      </c>
      <c r="O1494" s="59"/>
      <c r="P1494" s="155">
        <f t="shared" ref="P1494:P1500" si="1">O1494*H1494</f>
        <v>0</v>
      </c>
      <c r="Q1494" s="155">
        <v>2E-3</v>
      </c>
      <c r="R1494" s="155">
        <f t="shared" ref="R1494:R1500" si="2">Q1494*H1494</f>
        <v>1.6E-2</v>
      </c>
      <c r="S1494" s="155">
        <v>0</v>
      </c>
      <c r="T1494" s="156">
        <f t="shared" ref="T1494:T1500" si="3">S1494*H1494</f>
        <v>0</v>
      </c>
      <c r="U1494" s="33"/>
      <c r="V1494" s="33"/>
      <c r="W1494" s="33"/>
      <c r="X1494" s="33"/>
      <c r="Y1494" s="33"/>
      <c r="Z1494" s="33"/>
      <c r="AA1494" s="33"/>
      <c r="AB1494" s="33"/>
      <c r="AC1494" s="33"/>
      <c r="AD1494" s="33"/>
      <c r="AE1494" s="33"/>
      <c r="AR1494" s="157" t="s">
        <v>468</v>
      </c>
      <c r="AT1494" s="157" t="s">
        <v>345</v>
      </c>
      <c r="AU1494" s="157" t="s">
        <v>176</v>
      </c>
      <c r="AY1494" s="18" t="s">
        <v>169</v>
      </c>
      <c r="BE1494" s="158">
        <f t="shared" ref="BE1494:BE1500" si="4">IF(N1494="základná",J1494,0)</f>
        <v>0</v>
      </c>
      <c r="BF1494" s="158">
        <f t="shared" ref="BF1494:BF1500" si="5">IF(N1494="znížená",J1494,0)</f>
        <v>0</v>
      </c>
      <c r="BG1494" s="158">
        <f t="shared" ref="BG1494:BG1500" si="6">IF(N1494="zákl. prenesená",J1494,0)</f>
        <v>0</v>
      </c>
      <c r="BH1494" s="158">
        <f t="shared" ref="BH1494:BH1500" si="7">IF(N1494="zníž. prenesená",J1494,0)</f>
        <v>0</v>
      </c>
      <c r="BI1494" s="158">
        <f t="shared" ref="BI1494:BI1500" si="8">IF(N1494="nulová",J1494,0)</f>
        <v>0</v>
      </c>
      <c r="BJ1494" s="18" t="s">
        <v>176</v>
      </c>
      <c r="BK1494" s="159">
        <f t="shared" ref="BK1494:BK1500" si="9">ROUND(I1494*H1494,3)</f>
        <v>0</v>
      </c>
      <c r="BL1494" s="18" t="s">
        <v>325</v>
      </c>
      <c r="BM1494" s="157" t="s">
        <v>1703</v>
      </c>
    </row>
    <row r="1495" spans="1:65" s="2" customFormat="1" ht="24.15" customHeight="1">
      <c r="A1495" s="33"/>
      <c r="B1495" s="145"/>
      <c r="C1495" s="192" t="s">
        <v>1704</v>
      </c>
      <c r="D1495" s="192" t="s">
        <v>345</v>
      </c>
      <c r="E1495" s="193" t="s">
        <v>1705</v>
      </c>
      <c r="F1495" s="194" t="s">
        <v>1706</v>
      </c>
      <c r="G1495" s="195" t="s">
        <v>369</v>
      </c>
      <c r="H1495" s="196">
        <v>8</v>
      </c>
      <c r="I1495" s="197"/>
      <c r="J1495" s="196">
        <f t="shared" si="0"/>
        <v>0</v>
      </c>
      <c r="K1495" s="198"/>
      <c r="L1495" s="199"/>
      <c r="M1495" s="200" t="s">
        <v>1</v>
      </c>
      <c r="N1495" s="201" t="s">
        <v>44</v>
      </c>
      <c r="O1495" s="59"/>
      <c r="P1495" s="155">
        <f t="shared" si="1"/>
        <v>0</v>
      </c>
      <c r="Q1495" s="155">
        <v>2E-3</v>
      </c>
      <c r="R1495" s="155">
        <f t="shared" si="2"/>
        <v>1.6E-2</v>
      </c>
      <c r="S1495" s="155">
        <v>0</v>
      </c>
      <c r="T1495" s="156">
        <f t="shared" si="3"/>
        <v>0</v>
      </c>
      <c r="U1495" s="33"/>
      <c r="V1495" s="33"/>
      <c r="W1495" s="33"/>
      <c r="X1495" s="33"/>
      <c r="Y1495" s="33"/>
      <c r="Z1495" s="33"/>
      <c r="AA1495" s="33"/>
      <c r="AB1495" s="33"/>
      <c r="AC1495" s="33"/>
      <c r="AD1495" s="33"/>
      <c r="AE1495" s="33"/>
      <c r="AR1495" s="157" t="s">
        <v>468</v>
      </c>
      <c r="AT1495" s="157" t="s">
        <v>345</v>
      </c>
      <c r="AU1495" s="157" t="s">
        <v>176</v>
      </c>
      <c r="AY1495" s="18" t="s">
        <v>169</v>
      </c>
      <c r="BE1495" s="158">
        <f t="shared" si="4"/>
        <v>0</v>
      </c>
      <c r="BF1495" s="158">
        <f t="shared" si="5"/>
        <v>0</v>
      </c>
      <c r="BG1495" s="158">
        <f t="shared" si="6"/>
        <v>0</v>
      </c>
      <c r="BH1495" s="158">
        <f t="shared" si="7"/>
        <v>0</v>
      </c>
      <c r="BI1495" s="158">
        <f t="shared" si="8"/>
        <v>0</v>
      </c>
      <c r="BJ1495" s="18" t="s">
        <v>176</v>
      </c>
      <c r="BK1495" s="159">
        <f t="shared" si="9"/>
        <v>0</v>
      </c>
      <c r="BL1495" s="18" t="s">
        <v>325</v>
      </c>
      <c r="BM1495" s="157" t="s">
        <v>1707</v>
      </c>
    </row>
    <row r="1496" spans="1:65" s="2" customFormat="1" ht="24.15" customHeight="1">
      <c r="A1496" s="33"/>
      <c r="B1496" s="145"/>
      <c r="C1496" s="192" t="s">
        <v>1708</v>
      </c>
      <c r="D1496" s="192" t="s">
        <v>345</v>
      </c>
      <c r="E1496" s="193" t="s">
        <v>1709</v>
      </c>
      <c r="F1496" s="194" t="s">
        <v>1710</v>
      </c>
      <c r="G1496" s="195" t="s">
        <v>369</v>
      </c>
      <c r="H1496" s="196">
        <v>3</v>
      </c>
      <c r="I1496" s="197"/>
      <c r="J1496" s="196">
        <f t="shared" si="0"/>
        <v>0</v>
      </c>
      <c r="K1496" s="198"/>
      <c r="L1496" s="199"/>
      <c r="M1496" s="200" t="s">
        <v>1</v>
      </c>
      <c r="N1496" s="201" t="s">
        <v>44</v>
      </c>
      <c r="O1496" s="59"/>
      <c r="P1496" s="155">
        <f t="shared" si="1"/>
        <v>0</v>
      </c>
      <c r="Q1496" s="155">
        <v>2E-3</v>
      </c>
      <c r="R1496" s="155">
        <f t="shared" si="2"/>
        <v>6.0000000000000001E-3</v>
      </c>
      <c r="S1496" s="155">
        <v>0</v>
      </c>
      <c r="T1496" s="156">
        <f t="shared" si="3"/>
        <v>0</v>
      </c>
      <c r="U1496" s="33"/>
      <c r="V1496" s="33"/>
      <c r="W1496" s="33"/>
      <c r="X1496" s="33"/>
      <c r="Y1496" s="33"/>
      <c r="Z1496" s="33"/>
      <c r="AA1496" s="33"/>
      <c r="AB1496" s="33"/>
      <c r="AC1496" s="33"/>
      <c r="AD1496" s="33"/>
      <c r="AE1496" s="33"/>
      <c r="AR1496" s="157" t="s">
        <v>468</v>
      </c>
      <c r="AT1496" s="157" t="s">
        <v>345</v>
      </c>
      <c r="AU1496" s="157" t="s">
        <v>176</v>
      </c>
      <c r="AY1496" s="18" t="s">
        <v>169</v>
      </c>
      <c r="BE1496" s="158">
        <f t="shared" si="4"/>
        <v>0</v>
      </c>
      <c r="BF1496" s="158">
        <f t="shared" si="5"/>
        <v>0</v>
      </c>
      <c r="BG1496" s="158">
        <f t="shared" si="6"/>
        <v>0</v>
      </c>
      <c r="BH1496" s="158">
        <f t="shared" si="7"/>
        <v>0</v>
      </c>
      <c r="BI1496" s="158">
        <f t="shared" si="8"/>
        <v>0</v>
      </c>
      <c r="BJ1496" s="18" t="s">
        <v>176</v>
      </c>
      <c r="BK1496" s="159">
        <f t="shared" si="9"/>
        <v>0</v>
      </c>
      <c r="BL1496" s="18" t="s">
        <v>325</v>
      </c>
      <c r="BM1496" s="157" t="s">
        <v>1711</v>
      </c>
    </row>
    <row r="1497" spans="1:65" s="2" customFormat="1" ht="24.15" customHeight="1">
      <c r="A1497" s="33"/>
      <c r="B1497" s="145"/>
      <c r="C1497" s="192" t="s">
        <v>1712</v>
      </c>
      <c r="D1497" s="192" t="s">
        <v>345</v>
      </c>
      <c r="E1497" s="193" t="s">
        <v>1713</v>
      </c>
      <c r="F1497" s="194" t="s">
        <v>1714</v>
      </c>
      <c r="G1497" s="195" t="s">
        <v>369</v>
      </c>
      <c r="H1497" s="196">
        <v>1</v>
      </c>
      <c r="I1497" s="197"/>
      <c r="J1497" s="196">
        <f t="shared" si="0"/>
        <v>0</v>
      </c>
      <c r="K1497" s="198"/>
      <c r="L1497" s="199"/>
      <c r="M1497" s="200" t="s">
        <v>1</v>
      </c>
      <c r="N1497" s="201" t="s">
        <v>44</v>
      </c>
      <c r="O1497" s="59"/>
      <c r="P1497" s="155">
        <f t="shared" si="1"/>
        <v>0</v>
      </c>
      <c r="Q1497" s="155">
        <v>2E-3</v>
      </c>
      <c r="R1497" s="155">
        <f t="shared" si="2"/>
        <v>2E-3</v>
      </c>
      <c r="S1497" s="155">
        <v>0</v>
      </c>
      <c r="T1497" s="156">
        <f t="shared" si="3"/>
        <v>0</v>
      </c>
      <c r="U1497" s="33"/>
      <c r="V1497" s="33"/>
      <c r="W1497" s="33"/>
      <c r="X1497" s="33"/>
      <c r="Y1497" s="33"/>
      <c r="Z1497" s="33"/>
      <c r="AA1497" s="33"/>
      <c r="AB1497" s="33"/>
      <c r="AC1497" s="33"/>
      <c r="AD1497" s="33"/>
      <c r="AE1497" s="33"/>
      <c r="AR1497" s="157" t="s">
        <v>468</v>
      </c>
      <c r="AT1497" s="157" t="s">
        <v>345</v>
      </c>
      <c r="AU1497" s="157" t="s">
        <v>176</v>
      </c>
      <c r="AY1497" s="18" t="s">
        <v>169</v>
      </c>
      <c r="BE1497" s="158">
        <f t="shared" si="4"/>
        <v>0</v>
      </c>
      <c r="BF1497" s="158">
        <f t="shared" si="5"/>
        <v>0</v>
      </c>
      <c r="BG1497" s="158">
        <f t="shared" si="6"/>
        <v>0</v>
      </c>
      <c r="BH1497" s="158">
        <f t="shared" si="7"/>
        <v>0</v>
      </c>
      <c r="BI1497" s="158">
        <f t="shared" si="8"/>
        <v>0</v>
      </c>
      <c r="BJ1497" s="18" t="s">
        <v>176</v>
      </c>
      <c r="BK1497" s="159">
        <f t="shared" si="9"/>
        <v>0</v>
      </c>
      <c r="BL1497" s="18" t="s">
        <v>325</v>
      </c>
      <c r="BM1497" s="157" t="s">
        <v>1715</v>
      </c>
    </row>
    <row r="1498" spans="1:65" s="2" customFormat="1" ht="24.15" customHeight="1">
      <c r="A1498" s="33"/>
      <c r="B1498" s="145"/>
      <c r="C1498" s="146" t="s">
        <v>1716</v>
      </c>
      <c r="D1498" s="146" t="s">
        <v>171</v>
      </c>
      <c r="E1498" s="147" t="s">
        <v>1717</v>
      </c>
      <c r="F1498" s="148" t="s">
        <v>1718</v>
      </c>
      <c r="G1498" s="149" t="s">
        <v>1696</v>
      </c>
      <c r="H1498" s="150">
        <v>3</v>
      </c>
      <c r="I1498" s="151"/>
      <c r="J1498" s="150">
        <f t="shared" si="0"/>
        <v>0</v>
      </c>
      <c r="K1498" s="152"/>
      <c r="L1498" s="34"/>
      <c r="M1498" s="153" t="s">
        <v>1</v>
      </c>
      <c r="N1498" s="154" t="s">
        <v>44</v>
      </c>
      <c r="O1498" s="59"/>
      <c r="P1498" s="155">
        <f t="shared" si="1"/>
        <v>0</v>
      </c>
      <c r="Q1498" s="155">
        <v>0</v>
      </c>
      <c r="R1498" s="155">
        <f t="shared" si="2"/>
        <v>0</v>
      </c>
      <c r="S1498" s="155">
        <v>0</v>
      </c>
      <c r="T1498" s="156">
        <f t="shared" si="3"/>
        <v>0</v>
      </c>
      <c r="U1498" s="33"/>
      <c r="V1498" s="33"/>
      <c r="W1498" s="33"/>
      <c r="X1498" s="33"/>
      <c r="Y1498" s="33"/>
      <c r="Z1498" s="33"/>
      <c r="AA1498" s="33"/>
      <c r="AB1498" s="33"/>
      <c r="AC1498" s="33"/>
      <c r="AD1498" s="33"/>
      <c r="AE1498" s="33"/>
      <c r="AR1498" s="157" t="s">
        <v>325</v>
      </c>
      <c r="AT1498" s="157" t="s">
        <v>171</v>
      </c>
      <c r="AU1498" s="157" t="s">
        <v>176</v>
      </c>
      <c r="AY1498" s="18" t="s">
        <v>169</v>
      </c>
      <c r="BE1498" s="158">
        <f t="shared" si="4"/>
        <v>0</v>
      </c>
      <c r="BF1498" s="158">
        <f t="shared" si="5"/>
        <v>0</v>
      </c>
      <c r="BG1498" s="158">
        <f t="shared" si="6"/>
        <v>0</v>
      </c>
      <c r="BH1498" s="158">
        <f t="shared" si="7"/>
        <v>0</v>
      </c>
      <c r="BI1498" s="158">
        <f t="shared" si="8"/>
        <v>0</v>
      </c>
      <c r="BJ1498" s="18" t="s">
        <v>176</v>
      </c>
      <c r="BK1498" s="159">
        <f t="shared" si="9"/>
        <v>0</v>
      </c>
      <c r="BL1498" s="18" t="s">
        <v>325</v>
      </c>
      <c r="BM1498" s="157" t="s">
        <v>1719</v>
      </c>
    </row>
    <row r="1499" spans="1:65" s="2" customFormat="1" ht="24.15" customHeight="1">
      <c r="A1499" s="33"/>
      <c r="B1499" s="145"/>
      <c r="C1499" s="192" t="s">
        <v>1720</v>
      </c>
      <c r="D1499" s="192" t="s">
        <v>345</v>
      </c>
      <c r="E1499" s="193" t="s">
        <v>1721</v>
      </c>
      <c r="F1499" s="194" t="s">
        <v>1722</v>
      </c>
      <c r="G1499" s="195" t="s">
        <v>369</v>
      </c>
      <c r="H1499" s="196">
        <v>3</v>
      </c>
      <c r="I1499" s="197"/>
      <c r="J1499" s="196">
        <f t="shared" si="0"/>
        <v>0</v>
      </c>
      <c r="K1499" s="198"/>
      <c r="L1499" s="199"/>
      <c r="M1499" s="200" t="s">
        <v>1</v>
      </c>
      <c r="N1499" s="201" t="s">
        <v>44</v>
      </c>
      <c r="O1499" s="59"/>
      <c r="P1499" s="155">
        <f t="shared" si="1"/>
        <v>0</v>
      </c>
      <c r="Q1499" s="155">
        <v>3.0000000000000001E-3</v>
      </c>
      <c r="R1499" s="155">
        <f t="shared" si="2"/>
        <v>9.0000000000000011E-3</v>
      </c>
      <c r="S1499" s="155">
        <v>0</v>
      </c>
      <c r="T1499" s="156">
        <f t="shared" si="3"/>
        <v>0</v>
      </c>
      <c r="U1499" s="33"/>
      <c r="V1499" s="33"/>
      <c r="W1499" s="33"/>
      <c r="X1499" s="33"/>
      <c r="Y1499" s="33"/>
      <c r="Z1499" s="33"/>
      <c r="AA1499" s="33"/>
      <c r="AB1499" s="33"/>
      <c r="AC1499" s="33"/>
      <c r="AD1499" s="33"/>
      <c r="AE1499" s="33"/>
      <c r="AR1499" s="157" t="s">
        <v>468</v>
      </c>
      <c r="AT1499" s="157" t="s">
        <v>345</v>
      </c>
      <c r="AU1499" s="157" t="s">
        <v>176</v>
      </c>
      <c r="AY1499" s="18" t="s">
        <v>169</v>
      </c>
      <c r="BE1499" s="158">
        <f t="shared" si="4"/>
        <v>0</v>
      </c>
      <c r="BF1499" s="158">
        <f t="shared" si="5"/>
        <v>0</v>
      </c>
      <c r="BG1499" s="158">
        <f t="shared" si="6"/>
        <v>0</v>
      </c>
      <c r="BH1499" s="158">
        <f t="shared" si="7"/>
        <v>0</v>
      </c>
      <c r="BI1499" s="158">
        <f t="shared" si="8"/>
        <v>0</v>
      </c>
      <c r="BJ1499" s="18" t="s">
        <v>176</v>
      </c>
      <c r="BK1499" s="159">
        <f t="shared" si="9"/>
        <v>0</v>
      </c>
      <c r="BL1499" s="18" t="s">
        <v>325</v>
      </c>
      <c r="BM1499" s="157" t="s">
        <v>1723</v>
      </c>
    </row>
    <row r="1500" spans="1:65" s="2" customFormat="1" ht="24.15" customHeight="1">
      <c r="A1500" s="33"/>
      <c r="B1500" s="145"/>
      <c r="C1500" s="146" t="s">
        <v>1724</v>
      </c>
      <c r="D1500" s="146" t="s">
        <v>171</v>
      </c>
      <c r="E1500" s="147" t="s">
        <v>1725</v>
      </c>
      <c r="F1500" s="148" t="s">
        <v>1726</v>
      </c>
      <c r="G1500" s="149" t="s">
        <v>1488</v>
      </c>
      <c r="H1500" s="151"/>
      <c r="I1500" s="151"/>
      <c r="J1500" s="150">
        <f t="shared" si="0"/>
        <v>0</v>
      </c>
      <c r="K1500" s="152"/>
      <c r="L1500" s="34"/>
      <c r="M1500" s="153" t="s">
        <v>1</v>
      </c>
      <c r="N1500" s="154" t="s">
        <v>44</v>
      </c>
      <c r="O1500" s="59"/>
      <c r="P1500" s="155">
        <f t="shared" si="1"/>
        <v>0</v>
      </c>
      <c r="Q1500" s="155">
        <v>0</v>
      </c>
      <c r="R1500" s="155">
        <f t="shared" si="2"/>
        <v>0</v>
      </c>
      <c r="S1500" s="155">
        <v>0</v>
      </c>
      <c r="T1500" s="156">
        <f t="shared" si="3"/>
        <v>0</v>
      </c>
      <c r="U1500" s="33"/>
      <c r="V1500" s="33"/>
      <c r="W1500" s="33"/>
      <c r="X1500" s="33"/>
      <c r="Y1500" s="33"/>
      <c r="Z1500" s="33"/>
      <c r="AA1500" s="33"/>
      <c r="AB1500" s="33"/>
      <c r="AC1500" s="33"/>
      <c r="AD1500" s="33"/>
      <c r="AE1500" s="33"/>
      <c r="AR1500" s="157" t="s">
        <v>325</v>
      </c>
      <c r="AT1500" s="157" t="s">
        <v>171</v>
      </c>
      <c r="AU1500" s="157" t="s">
        <v>176</v>
      </c>
      <c r="AY1500" s="18" t="s">
        <v>169</v>
      </c>
      <c r="BE1500" s="158">
        <f t="shared" si="4"/>
        <v>0</v>
      </c>
      <c r="BF1500" s="158">
        <f t="shared" si="5"/>
        <v>0</v>
      </c>
      <c r="BG1500" s="158">
        <f t="shared" si="6"/>
        <v>0</v>
      </c>
      <c r="BH1500" s="158">
        <f t="shared" si="7"/>
        <v>0</v>
      </c>
      <c r="BI1500" s="158">
        <f t="shared" si="8"/>
        <v>0</v>
      </c>
      <c r="BJ1500" s="18" t="s">
        <v>176</v>
      </c>
      <c r="BK1500" s="159">
        <f t="shared" si="9"/>
        <v>0</v>
      </c>
      <c r="BL1500" s="18" t="s">
        <v>325</v>
      </c>
      <c r="BM1500" s="157" t="s">
        <v>1727</v>
      </c>
    </row>
    <row r="1501" spans="1:65" s="12" customFormat="1" ht="22.75" customHeight="1">
      <c r="B1501" s="132"/>
      <c r="D1501" s="133" t="s">
        <v>77</v>
      </c>
      <c r="E1501" s="143" t="s">
        <v>1728</v>
      </c>
      <c r="F1501" s="143" t="s">
        <v>1729</v>
      </c>
      <c r="I1501" s="135"/>
      <c r="J1501" s="144">
        <f>BK1501</f>
        <v>0</v>
      </c>
      <c r="L1501" s="132"/>
      <c r="M1501" s="137"/>
      <c r="N1501" s="138"/>
      <c r="O1501" s="138"/>
      <c r="P1501" s="139">
        <f>P1502</f>
        <v>0</v>
      </c>
      <c r="Q1501" s="138"/>
      <c r="R1501" s="139">
        <f>R1502</f>
        <v>0</v>
      </c>
      <c r="S1501" s="138"/>
      <c r="T1501" s="140">
        <f>T1502</f>
        <v>0</v>
      </c>
      <c r="AR1501" s="133" t="s">
        <v>176</v>
      </c>
      <c r="AT1501" s="141" t="s">
        <v>77</v>
      </c>
      <c r="AU1501" s="141" t="s">
        <v>86</v>
      </c>
      <c r="AY1501" s="133" t="s">
        <v>169</v>
      </c>
      <c r="BK1501" s="142">
        <f>BK1502</f>
        <v>0</v>
      </c>
    </row>
    <row r="1502" spans="1:65" s="2" customFormat="1" ht="24.15" customHeight="1">
      <c r="A1502" s="33"/>
      <c r="B1502" s="145"/>
      <c r="C1502" s="146" t="s">
        <v>1730</v>
      </c>
      <c r="D1502" s="146" t="s">
        <v>171</v>
      </c>
      <c r="E1502" s="147" t="s">
        <v>1731</v>
      </c>
      <c r="F1502" s="148" t="s">
        <v>1732</v>
      </c>
      <c r="G1502" s="149" t="s">
        <v>174</v>
      </c>
      <c r="H1502" s="150">
        <v>1</v>
      </c>
      <c r="I1502" s="151"/>
      <c r="J1502" s="150">
        <f>ROUND(I1502*H1502,3)</f>
        <v>0</v>
      </c>
      <c r="K1502" s="152"/>
      <c r="L1502" s="34"/>
      <c r="M1502" s="153" t="s">
        <v>1</v>
      </c>
      <c r="N1502" s="154" t="s">
        <v>44</v>
      </c>
      <c r="O1502" s="59"/>
      <c r="P1502" s="155">
        <f>O1502*H1502</f>
        <v>0</v>
      </c>
      <c r="Q1502" s="155">
        <v>0</v>
      </c>
      <c r="R1502" s="155">
        <f>Q1502*H1502</f>
        <v>0</v>
      </c>
      <c r="S1502" s="155">
        <v>0</v>
      </c>
      <c r="T1502" s="156">
        <f>S1502*H1502</f>
        <v>0</v>
      </c>
      <c r="U1502" s="33"/>
      <c r="V1502" s="33"/>
      <c r="W1502" s="33"/>
      <c r="X1502" s="33"/>
      <c r="Y1502" s="33"/>
      <c r="Z1502" s="33"/>
      <c r="AA1502" s="33"/>
      <c r="AB1502" s="33"/>
      <c r="AC1502" s="33"/>
      <c r="AD1502" s="33"/>
      <c r="AE1502" s="33"/>
      <c r="AR1502" s="157" t="s">
        <v>325</v>
      </c>
      <c r="AT1502" s="157" t="s">
        <v>171</v>
      </c>
      <c r="AU1502" s="157" t="s">
        <v>176</v>
      </c>
      <c r="AY1502" s="18" t="s">
        <v>169</v>
      </c>
      <c r="BE1502" s="158">
        <f>IF(N1502="základná",J1502,0)</f>
        <v>0</v>
      </c>
      <c r="BF1502" s="158">
        <f>IF(N1502="znížená",J1502,0)</f>
        <v>0</v>
      </c>
      <c r="BG1502" s="158">
        <f>IF(N1502="zákl. prenesená",J1502,0)</f>
        <v>0</v>
      </c>
      <c r="BH1502" s="158">
        <f>IF(N1502="zníž. prenesená",J1502,0)</f>
        <v>0</v>
      </c>
      <c r="BI1502" s="158">
        <f>IF(N1502="nulová",J1502,0)</f>
        <v>0</v>
      </c>
      <c r="BJ1502" s="18" t="s">
        <v>176</v>
      </c>
      <c r="BK1502" s="159">
        <f>ROUND(I1502*H1502,3)</f>
        <v>0</v>
      </c>
      <c r="BL1502" s="18" t="s">
        <v>325</v>
      </c>
      <c r="BM1502" s="157" t="s">
        <v>1733</v>
      </c>
    </row>
    <row r="1503" spans="1:65" s="12" customFormat="1" ht="22.75" customHeight="1">
      <c r="B1503" s="132"/>
      <c r="D1503" s="133" t="s">
        <v>77</v>
      </c>
      <c r="E1503" s="143" t="s">
        <v>1734</v>
      </c>
      <c r="F1503" s="143" t="s">
        <v>1735</v>
      </c>
      <c r="I1503" s="135"/>
      <c r="J1503" s="144">
        <f>BK1503</f>
        <v>0</v>
      </c>
      <c r="L1503" s="132"/>
      <c r="M1503" s="137"/>
      <c r="N1503" s="138"/>
      <c r="O1503" s="138"/>
      <c r="P1503" s="139">
        <f>SUM(P1504:P1550)</f>
        <v>0</v>
      </c>
      <c r="Q1503" s="138"/>
      <c r="R1503" s="139">
        <f>SUM(R1504:R1550)</f>
        <v>10.19764842</v>
      </c>
      <c r="S1503" s="138"/>
      <c r="T1503" s="140">
        <f>SUM(T1504:T1550)</f>
        <v>0</v>
      </c>
      <c r="AR1503" s="133" t="s">
        <v>176</v>
      </c>
      <c r="AT1503" s="141" t="s">
        <v>77</v>
      </c>
      <c r="AU1503" s="141" t="s">
        <v>86</v>
      </c>
      <c r="AY1503" s="133" t="s">
        <v>169</v>
      </c>
      <c r="BK1503" s="142">
        <f>SUM(BK1504:BK1550)</f>
        <v>0</v>
      </c>
    </row>
    <row r="1504" spans="1:65" s="2" customFormat="1" ht="49" customHeight="1">
      <c r="A1504" s="33"/>
      <c r="B1504" s="145"/>
      <c r="C1504" s="146" t="s">
        <v>1736</v>
      </c>
      <c r="D1504" s="146" t="s">
        <v>171</v>
      </c>
      <c r="E1504" s="147" t="s">
        <v>1737</v>
      </c>
      <c r="F1504" s="148" t="s">
        <v>1738</v>
      </c>
      <c r="G1504" s="149" t="s">
        <v>328</v>
      </c>
      <c r="H1504" s="150">
        <v>300.64499999999998</v>
      </c>
      <c r="I1504" s="151"/>
      <c r="J1504" s="150">
        <f>ROUND(I1504*H1504,3)</f>
        <v>0</v>
      </c>
      <c r="K1504" s="152"/>
      <c r="L1504" s="34"/>
      <c r="M1504" s="153" t="s">
        <v>1</v>
      </c>
      <c r="N1504" s="154" t="s">
        <v>44</v>
      </c>
      <c r="O1504" s="59"/>
      <c r="P1504" s="155">
        <f>O1504*H1504</f>
        <v>0</v>
      </c>
      <c r="Q1504" s="155">
        <v>2.8080000000000001E-2</v>
      </c>
      <c r="R1504" s="155">
        <f>Q1504*H1504</f>
        <v>8.4421116000000005</v>
      </c>
      <c r="S1504" s="155">
        <v>0</v>
      </c>
      <c r="T1504" s="156">
        <f>S1504*H1504</f>
        <v>0</v>
      </c>
      <c r="U1504" s="33"/>
      <c r="V1504" s="33"/>
      <c r="W1504" s="33"/>
      <c r="X1504" s="33"/>
      <c r="Y1504" s="33"/>
      <c r="Z1504" s="33"/>
      <c r="AA1504" s="33"/>
      <c r="AB1504" s="33"/>
      <c r="AC1504" s="33"/>
      <c r="AD1504" s="33"/>
      <c r="AE1504" s="33"/>
      <c r="AR1504" s="157" t="s">
        <v>325</v>
      </c>
      <c r="AT1504" s="157" t="s">
        <v>171</v>
      </c>
      <c r="AU1504" s="157" t="s">
        <v>176</v>
      </c>
      <c r="AY1504" s="18" t="s">
        <v>169</v>
      </c>
      <c r="BE1504" s="158">
        <f>IF(N1504="základná",J1504,0)</f>
        <v>0</v>
      </c>
      <c r="BF1504" s="158">
        <f>IF(N1504="znížená",J1504,0)</f>
        <v>0</v>
      </c>
      <c r="BG1504" s="158">
        <f>IF(N1504="zákl. prenesená",J1504,0)</f>
        <v>0</v>
      </c>
      <c r="BH1504" s="158">
        <f>IF(N1504="zníž. prenesená",J1504,0)</f>
        <v>0</v>
      </c>
      <c r="BI1504" s="158">
        <f>IF(N1504="nulová",J1504,0)</f>
        <v>0</v>
      </c>
      <c r="BJ1504" s="18" t="s">
        <v>176</v>
      </c>
      <c r="BK1504" s="159">
        <f>ROUND(I1504*H1504,3)</f>
        <v>0</v>
      </c>
      <c r="BL1504" s="18" t="s">
        <v>325</v>
      </c>
      <c r="BM1504" s="157" t="s">
        <v>1739</v>
      </c>
    </row>
    <row r="1505" spans="2:51" s="14" customFormat="1" ht="20">
      <c r="B1505" s="169"/>
      <c r="D1505" s="161" t="s">
        <v>178</v>
      </c>
      <c r="E1505" s="170" t="s">
        <v>1</v>
      </c>
      <c r="F1505" s="171" t="s">
        <v>1740</v>
      </c>
      <c r="H1505" s="170" t="s">
        <v>1</v>
      </c>
      <c r="I1505" s="172"/>
      <c r="L1505" s="169"/>
      <c r="M1505" s="173"/>
      <c r="N1505" s="174"/>
      <c r="O1505" s="174"/>
      <c r="P1505" s="174"/>
      <c r="Q1505" s="174"/>
      <c r="R1505" s="174"/>
      <c r="S1505" s="174"/>
      <c r="T1505" s="175"/>
      <c r="AT1505" s="170" t="s">
        <v>178</v>
      </c>
      <c r="AU1505" s="170" t="s">
        <v>176</v>
      </c>
      <c r="AV1505" s="14" t="s">
        <v>86</v>
      </c>
      <c r="AW1505" s="14" t="s">
        <v>33</v>
      </c>
      <c r="AX1505" s="14" t="s">
        <v>78</v>
      </c>
      <c r="AY1505" s="170" t="s">
        <v>169</v>
      </c>
    </row>
    <row r="1506" spans="2:51" s="14" customFormat="1">
      <c r="B1506" s="169"/>
      <c r="D1506" s="161" t="s">
        <v>178</v>
      </c>
      <c r="E1506" s="170" t="s">
        <v>1</v>
      </c>
      <c r="F1506" s="171" t="s">
        <v>1741</v>
      </c>
      <c r="H1506" s="170" t="s">
        <v>1</v>
      </c>
      <c r="I1506" s="172"/>
      <c r="L1506" s="169"/>
      <c r="M1506" s="173"/>
      <c r="N1506" s="174"/>
      <c r="O1506" s="174"/>
      <c r="P1506" s="174"/>
      <c r="Q1506" s="174"/>
      <c r="R1506" s="174"/>
      <c r="S1506" s="174"/>
      <c r="T1506" s="175"/>
      <c r="AT1506" s="170" t="s">
        <v>178</v>
      </c>
      <c r="AU1506" s="170" t="s">
        <v>176</v>
      </c>
      <c r="AV1506" s="14" t="s">
        <v>86</v>
      </c>
      <c r="AW1506" s="14" t="s">
        <v>33</v>
      </c>
      <c r="AX1506" s="14" t="s">
        <v>78</v>
      </c>
      <c r="AY1506" s="170" t="s">
        <v>169</v>
      </c>
    </row>
    <row r="1507" spans="2:51" s="14" customFormat="1">
      <c r="B1507" s="169"/>
      <c r="D1507" s="161" t="s">
        <v>178</v>
      </c>
      <c r="E1507" s="170" t="s">
        <v>1</v>
      </c>
      <c r="F1507" s="171" t="s">
        <v>1742</v>
      </c>
      <c r="H1507" s="170" t="s">
        <v>1</v>
      </c>
      <c r="I1507" s="172"/>
      <c r="L1507" s="169"/>
      <c r="M1507" s="173"/>
      <c r="N1507" s="174"/>
      <c r="O1507" s="174"/>
      <c r="P1507" s="174"/>
      <c r="Q1507" s="174"/>
      <c r="R1507" s="174"/>
      <c r="S1507" s="174"/>
      <c r="T1507" s="175"/>
      <c r="AT1507" s="170" t="s">
        <v>178</v>
      </c>
      <c r="AU1507" s="170" t="s">
        <v>176</v>
      </c>
      <c r="AV1507" s="14" t="s">
        <v>86</v>
      </c>
      <c r="AW1507" s="14" t="s">
        <v>33</v>
      </c>
      <c r="AX1507" s="14" t="s">
        <v>78</v>
      </c>
      <c r="AY1507" s="170" t="s">
        <v>169</v>
      </c>
    </row>
    <row r="1508" spans="2:51" s="13" customFormat="1">
      <c r="B1508" s="160"/>
      <c r="D1508" s="161" t="s">
        <v>178</v>
      </c>
      <c r="E1508" s="162" t="s">
        <v>1</v>
      </c>
      <c r="F1508" s="163" t="s">
        <v>1743</v>
      </c>
      <c r="H1508" s="164">
        <v>47.963999999999999</v>
      </c>
      <c r="I1508" s="165"/>
      <c r="L1508" s="160"/>
      <c r="M1508" s="166"/>
      <c r="N1508" s="167"/>
      <c r="O1508" s="167"/>
      <c r="P1508" s="167"/>
      <c r="Q1508" s="167"/>
      <c r="R1508" s="167"/>
      <c r="S1508" s="167"/>
      <c r="T1508" s="168"/>
      <c r="AT1508" s="162" t="s">
        <v>178</v>
      </c>
      <c r="AU1508" s="162" t="s">
        <v>176</v>
      </c>
      <c r="AV1508" s="13" t="s">
        <v>176</v>
      </c>
      <c r="AW1508" s="13" t="s">
        <v>33</v>
      </c>
      <c r="AX1508" s="13" t="s">
        <v>78</v>
      </c>
      <c r="AY1508" s="162" t="s">
        <v>169</v>
      </c>
    </row>
    <row r="1509" spans="2:51" s="13" customFormat="1">
      <c r="B1509" s="160"/>
      <c r="D1509" s="161" t="s">
        <v>178</v>
      </c>
      <c r="E1509" s="162" t="s">
        <v>1</v>
      </c>
      <c r="F1509" s="163" t="s">
        <v>1744</v>
      </c>
      <c r="H1509" s="164">
        <v>35.49</v>
      </c>
      <c r="I1509" s="165"/>
      <c r="L1509" s="160"/>
      <c r="M1509" s="166"/>
      <c r="N1509" s="167"/>
      <c r="O1509" s="167"/>
      <c r="P1509" s="167"/>
      <c r="Q1509" s="167"/>
      <c r="R1509" s="167"/>
      <c r="S1509" s="167"/>
      <c r="T1509" s="168"/>
      <c r="AT1509" s="162" t="s">
        <v>178</v>
      </c>
      <c r="AU1509" s="162" t="s">
        <v>176</v>
      </c>
      <c r="AV1509" s="13" t="s">
        <v>176</v>
      </c>
      <c r="AW1509" s="13" t="s">
        <v>33</v>
      </c>
      <c r="AX1509" s="13" t="s">
        <v>78</v>
      </c>
      <c r="AY1509" s="162" t="s">
        <v>169</v>
      </c>
    </row>
    <row r="1510" spans="2:51" s="16" customFormat="1">
      <c r="B1510" s="184"/>
      <c r="D1510" s="161" t="s">
        <v>178</v>
      </c>
      <c r="E1510" s="185" t="s">
        <v>1</v>
      </c>
      <c r="F1510" s="186" t="s">
        <v>201</v>
      </c>
      <c r="H1510" s="187">
        <v>83.454000000000008</v>
      </c>
      <c r="I1510" s="188"/>
      <c r="L1510" s="184"/>
      <c r="M1510" s="189"/>
      <c r="N1510" s="190"/>
      <c r="O1510" s="190"/>
      <c r="P1510" s="190"/>
      <c r="Q1510" s="190"/>
      <c r="R1510" s="190"/>
      <c r="S1510" s="190"/>
      <c r="T1510" s="191"/>
      <c r="AT1510" s="185" t="s">
        <v>178</v>
      </c>
      <c r="AU1510" s="185" t="s">
        <v>176</v>
      </c>
      <c r="AV1510" s="16" t="s">
        <v>187</v>
      </c>
      <c r="AW1510" s="16" t="s">
        <v>33</v>
      </c>
      <c r="AX1510" s="16" t="s">
        <v>78</v>
      </c>
      <c r="AY1510" s="185" t="s">
        <v>169</v>
      </c>
    </row>
    <row r="1511" spans="2:51" s="14" customFormat="1">
      <c r="B1511" s="169"/>
      <c r="D1511" s="161" t="s">
        <v>178</v>
      </c>
      <c r="E1511" s="170" t="s">
        <v>1</v>
      </c>
      <c r="F1511" s="171" t="s">
        <v>1745</v>
      </c>
      <c r="H1511" s="170" t="s">
        <v>1</v>
      </c>
      <c r="I1511" s="172"/>
      <c r="L1511" s="169"/>
      <c r="M1511" s="173"/>
      <c r="N1511" s="174"/>
      <c r="O1511" s="174"/>
      <c r="P1511" s="174"/>
      <c r="Q1511" s="174"/>
      <c r="R1511" s="174"/>
      <c r="S1511" s="174"/>
      <c r="T1511" s="175"/>
      <c r="AT1511" s="170" t="s">
        <v>178</v>
      </c>
      <c r="AU1511" s="170" t="s">
        <v>176</v>
      </c>
      <c r="AV1511" s="14" t="s">
        <v>86</v>
      </c>
      <c r="AW1511" s="14" t="s">
        <v>33</v>
      </c>
      <c r="AX1511" s="14" t="s">
        <v>78</v>
      </c>
      <c r="AY1511" s="170" t="s">
        <v>169</v>
      </c>
    </row>
    <row r="1512" spans="2:51" s="13" customFormat="1">
      <c r="B1512" s="160"/>
      <c r="D1512" s="161" t="s">
        <v>178</v>
      </c>
      <c r="E1512" s="162" t="s">
        <v>1</v>
      </c>
      <c r="F1512" s="163" t="s">
        <v>1746</v>
      </c>
      <c r="H1512" s="164">
        <v>33.965000000000003</v>
      </c>
      <c r="I1512" s="165"/>
      <c r="L1512" s="160"/>
      <c r="M1512" s="166"/>
      <c r="N1512" s="167"/>
      <c r="O1512" s="167"/>
      <c r="P1512" s="167"/>
      <c r="Q1512" s="167"/>
      <c r="R1512" s="167"/>
      <c r="S1512" s="167"/>
      <c r="T1512" s="168"/>
      <c r="AT1512" s="162" t="s">
        <v>178</v>
      </c>
      <c r="AU1512" s="162" t="s">
        <v>176</v>
      </c>
      <c r="AV1512" s="13" t="s">
        <v>176</v>
      </c>
      <c r="AW1512" s="13" t="s">
        <v>33</v>
      </c>
      <c r="AX1512" s="13" t="s">
        <v>78</v>
      </c>
      <c r="AY1512" s="162" t="s">
        <v>169</v>
      </c>
    </row>
    <row r="1513" spans="2:51" s="14" customFormat="1">
      <c r="B1513" s="169"/>
      <c r="D1513" s="161" t="s">
        <v>178</v>
      </c>
      <c r="E1513" s="170" t="s">
        <v>1</v>
      </c>
      <c r="F1513" s="171" t="s">
        <v>1747</v>
      </c>
      <c r="H1513" s="170" t="s">
        <v>1</v>
      </c>
      <c r="I1513" s="172"/>
      <c r="L1513" s="169"/>
      <c r="M1513" s="173"/>
      <c r="N1513" s="174"/>
      <c r="O1513" s="174"/>
      <c r="P1513" s="174"/>
      <c r="Q1513" s="174"/>
      <c r="R1513" s="174"/>
      <c r="S1513" s="174"/>
      <c r="T1513" s="175"/>
      <c r="AT1513" s="170" t="s">
        <v>178</v>
      </c>
      <c r="AU1513" s="170" t="s">
        <v>176</v>
      </c>
      <c r="AV1513" s="14" t="s">
        <v>86</v>
      </c>
      <c r="AW1513" s="14" t="s">
        <v>33</v>
      </c>
      <c r="AX1513" s="14" t="s">
        <v>78</v>
      </c>
      <c r="AY1513" s="170" t="s">
        <v>169</v>
      </c>
    </row>
    <row r="1514" spans="2:51" s="13" customFormat="1">
      <c r="B1514" s="160"/>
      <c r="D1514" s="161" t="s">
        <v>178</v>
      </c>
      <c r="E1514" s="162" t="s">
        <v>1</v>
      </c>
      <c r="F1514" s="163" t="s">
        <v>1748</v>
      </c>
      <c r="H1514" s="164">
        <v>69.988</v>
      </c>
      <c r="I1514" s="165"/>
      <c r="L1514" s="160"/>
      <c r="M1514" s="166"/>
      <c r="N1514" s="167"/>
      <c r="O1514" s="167"/>
      <c r="P1514" s="167"/>
      <c r="Q1514" s="167"/>
      <c r="R1514" s="167"/>
      <c r="S1514" s="167"/>
      <c r="T1514" s="168"/>
      <c r="AT1514" s="162" t="s">
        <v>178</v>
      </c>
      <c r="AU1514" s="162" t="s">
        <v>176</v>
      </c>
      <c r="AV1514" s="13" t="s">
        <v>176</v>
      </c>
      <c r="AW1514" s="13" t="s">
        <v>33</v>
      </c>
      <c r="AX1514" s="13" t="s">
        <v>78</v>
      </c>
      <c r="AY1514" s="162" t="s">
        <v>169</v>
      </c>
    </row>
    <row r="1515" spans="2:51" s="13" customFormat="1">
      <c r="B1515" s="160"/>
      <c r="D1515" s="161" t="s">
        <v>178</v>
      </c>
      <c r="E1515" s="162" t="s">
        <v>1</v>
      </c>
      <c r="F1515" s="163" t="s">
        <v>1749</v>
      </c>
      <c r="H1515" s="164">
        <v>-4.7279999999999998</v>
      </c>
      <c r="I1515" s="165"/>
      <c r="L1515" s="160"/>
      <c r="M1515" s="166"/>
      <c r="N1515" s="167"/>
      <c r="O1515" s="167"/>
      <c r="P1515" s="167"/>
      <c r="Q1515" s="167"/>
      <c r="R1515" s="167"/>
      <c r="S1515" s="167"/>
      <c r="T1515" s="168"/>
      <c r="AT1515" s="162" t="s">
        <v>178</v>
      </c>
      <c r="AU1515" s="162" t="s">
        <v>176</v>
      </c>
      <c r="AV1515" s="13" t="s">
        <v>176</v>
      </c>
      <c r="AW1515" s="13" t="s">
        <v>33</v>
      </c>
      <c r="AX1515" s="13" t="s">
        <v>78</v>
      </c>
      <c r="AY1515" s="162" t="s">
        <v>169</v>
      </c>
    </row>
    <row r="1516" spans="2:51" s="16" customFormat="1">
      <c r="B1516" s="184"/>
      <c r="D1516" s="161" t="s">
        <v>178</v>
      </c>
      <c r="E1516" s="185" t="s">
        <v>1</v>
      </c>
      <c r="F1516" s="186" t="s">
        <v>201</v>
      </c>
      <c r="H1516" s="187">
        <v>99.225000000000009</v>
      </c>
      <c r="I1516" s="188"/>
      <c r="L1516" s="184"/>
      <c r="M1516" s="189"/>
      <c r="N1516" s="190"/>
      <c r="O1516" s="190"/>
      <c r="P1516" s="190"/>
      <c r="Q1516" s="190"/>
      <c r="R1516" s="190"/>
      <c r="S1516" s="190"/>
      <c r="T1516" s="191"/>
      <c r="AT1516" s="185" t="s">
        <v>178</v>
      </c>
      <c r="AU1516" s="185" t="s">
        <v>176</v>
      </c>
      <c r="AV1516" s="16" t="s">
        <v>187</v>
      </c>
      <c r="AW1516" s="16" t="s">
        <v>33</v>
      </c>
      <c r="AX1516" s="16" t="s">
        <v>78</v>
      </c>
      <c r="AY1516" s="185" t="s">
        <v>169</v>
      </c>
    </row>
    <row r="1517" spans="2:51" s="14" customFormat="1">
      <c r="B1517" s="169"/>
      <c r="D1517" s="161" t="s">
        <v>178</v>
      </c>
      <c r="E1517" s="170" t="s">
        <v>1</v>
      </c>
      <c r="F1517" s="171" t="s">
        <v>1750</v>
      </c>
      <c r="H1517" s="170" t="s">
        <v>1</v>
      </c>
      <c r="I1517" s="172"/>
      <c r="L1517" s="169"/>
      <c r="M1517" s="173"/>
      <c r="N1517" s="174"/>
      <c r="O1517" s="174"/>
      <c r="P1517" s="174"/>
      <c r="Q1517" s="174"/>
      <c r="R1517" s="174"/>
      <c r="S1517" s="174"/>
      <c r="T1517" s="175"/>
      <c r="AT1517" s="170" t="s">
        <v>178</v>
      </c>
      <c r="AU1517" s="170" t="s">
        <v>176</v>
      </c>
      <c r="AV1517" s="14" t="s">
        <v>86</v>
      </c>
      <c r="AW1517" s="14" t="s">
        <v>33</v>
      </c>
      <c r="AX1517" s="14" t="s">
        <v>78</v>
      </c>
      <c r="AY1517" s="170" t="s">
        <v>169</v>
      </c>
    </row>
    <row r="1518" spans="2:51" s="14" customFormat="1">
      <c r="B1518" s="169"/>
      <c r="D1518" s="161" t="s">
        <v>178</v>
      </c>
      <c r="E1518" s="170" t="s">
        <v>1</v>
      </c>
      <c r="F1518" s="171" t="s">
        <v>1751</v>
      </c>
      <c r="H1518" s="170" t="s">
        <v>1</v>
      </c>
      <c r="I1518" s="172"/>
      <c r="L1518" s="169"/>
      <c r="M1518" s="173"/>
      <c r="N1518" s="174"/>
      <c r="O1518" s="174"/>
      <c r="P1518" s="174"/>
      <c r="Q1518" s="174"/>
      <c r="R1518" s="174"/>
      <c r="S1518" s="174"/>
      <c r="T1518" s="175"/>
      <c r="AT1518" s="170" t="s">
        <v>178</v>
      </c>
      <c r="AU1518" s="170" t="s">
        <v>176</v>
      </c>
      <c r="AV1518" s="14" t="s">
        <v>86</v>
      </c>
      <c r="AW1518" s="14" t="s">
        <v>33</v>
      </c>
      <c r="AX1518" s="14" t="s">
        <v>78</v>
      </c>
      <c r="AY1518" s="170" t="s">
        <v>169</v>
      </c>
    </row>
    <row r="1519" spans="2:51" s="13" customFormat="1">
      <c r="B1519" s="160"/>
      <c r="D1519" s="161" t="s">
        <v>178</v>
      </c>
      <c r="E1519" s="162" t="s">
        <v>1</v>
      </c>
      <c r="F1519" s="163" t="s">
        <v>1752</v>
      </c>
      <c r="H1519" s="164">
        <v>71.028000000000006</v>
      </c>
      <c r="I1519" s="165"/>
      <c r="L1519" s="160"/>
      <c r="M1519" s="166"/>
      <c r="N1519" s="167"/>
      <c r="O1519" s="167"/>
      <c r="P1519" s="167"/>
      <c r="Q1519" s="167"/>
      <c r="R1519" s="167"/>
      <c r="S1519" s="167"/>
      <c r="T1519" s="168"/>
      <c r="AT1519" s="162" t="s">
        <v>178</v>
      </c>
      <c r="AU1519" s="162" t="s">
        <v>176</v>
      </c>
      <c r="AV1519" s="13" t="s">
        <v>176</v>
      </c>
      <c r="AW1519" s="13" t="s">
        <v>33</v>
      </c>
      <c r="AX1519" s="13" t="s">
        <v>78</v>
      </c>
      <c r="AY1519" s="162" t="s">
        <v>169</v>
      </c>
    </row>
    <row r="1520" spans="2:51" s="13" customFormat="1">
      <c r="B1520" s="160"/>
      <c r="D1520" s="161" t="s">
        <v>178</v>
      </c>
      <c r="E1520" s="162" t="s">
        <v>1</v>
      </c>
      <c r="F1520" s="163" t="s">
        <v>1753</v>
      </c>
      <c r="H1520" s="164">
        <v>0.20799999999999999</v>
      </c>
      <c r="I1520" s="165"/>
      <c r="L1520" s="160"/>
      <c r="M1520" s="166"/>
      <c r="N1520" s="167"/>
      <c r="O1520" s="167"/>
      <c r="P1520" s="167"/>
      <c r="Q1520" s="167"/>
      <c r="R1520" s="167"/>
      <c r="S1520" s="167"/>
      <c r="T1520" s="168"/>
      <c r="AT1520" s="162" t="s">
        <v>178</v>
      </c>
      <c r="AU1520" s="162" t="s">
        <v>176</v>
      </c>
      <c r="AV1520" s="13" t="s">
        <v>176</v>
      </c>
      <c r="AW1520" s="13" t="s">
        <v>33</v>
      </c>
      <c r="AX1520" s="13" t="s">
        <v>78</v>
      </c>
      <c r="AY1520" s="162" t="s">
        <v>169</v>
      </c>
    </row>
    <row r="1521" spans="1:65" s="14" customFormat="1">
      <c r="B1521" s="169"/>
      <c r="D1521" s="161" t="s">
        <v>178</v>
      </c>
      <c r="E1521" s="170" t="s">
        <v>1</v>
      </c>
      <c r="F1521" s="171" t="s">
        <v>1754</v>
      </c>
      <c r="H1521" s="170" t="s">
        <v>1</v>
      </c>
      <c r="I1521" s="172"/>
      <c r="L1521" s="169"/>
      <c r="M1521" s="173"/>
      <c r="N1521" s="174"/>
      <c r="O1521" s="174"/>
      <c r="P1521" s="174"/>
      <c r="Q1521" s="174"/>
      <c r="R1521" s="174"/>
      <c r="S1521" s="174"/>
      <c r="T1521" s="175"/>
      <c r="AT1521" s="170" t="s">
        <v>178</v>
      </c>
      <c r="AU1521" s="170" t="s">
        <v>176</v>
      </c>
      <c r="AV1521" s="14" t="s">
        <v>86</v>
      </c>
      <c r="AW1521" s="14" t="s">
        <v>33</v>
      </c>
      <c r="AX1521" s="14" t="s">
        <v>78</v>
      </c>
      <c r="AY1521" s="170" t="s">
        <v>169</v>
      </c>
    </row>
    <row r="1522" spans="1:65" s="13" customFormat="1">
      <c r="B1522" s="160"/>
      <c r="D1522" s="161" t="s">
        <v>178</v>
      </c>
      <c r="E1522" s="162" t="s">
        <v>1</v>
      </c>
      <c r="F1522" s="163" t="s">
        <v>1755</v>
      </c>
      <c r="H1522" s="164">
        <v>55.69</v>
      </c>
      <c r="I1522" s="165"/>
      <c r="L1522" s="160"/>
      <c r="M1522" s="166"/>
      <c r="N1522" s="167"/>
      <c r="O1522" s="167"/>
      <c r="P1522" s="167"/>
      <c r="Q1522" s="167"/>
      <c r="R1522" s="167"/>
      <c r="S1522" s="167"/>
      <c r="T1522" s="168"/>
      <c r="AT1522" s="162" t="s">
        <v>178</v>
      </c>
      <c r="AU1522" s="162" t="s">
        <v>176</v>
      </c>
      <c r="AV1522" s="13" t="s">
        <v>176</v>
      </c>
      <c r="AW1522" s="13" t="s">
        <v>33</v>
      </c>
      <c r="AX1522" s="13" t="s">
        <v>78</v>
      </c>
      <c r="AY1522" s="162" t="s">
        <v>169</v>
      </c>
    </row>
    <row r="1523" spans="1:65" s="13" customFormat="1">
      <c r="B1523" s="160"/>
      <c r="D1523" s="161" t="s">
        <v>178</v>
      </c>
      <c r="E1523" s="162" t="s">
        <v>1</v>
      </c>
      <c r="F1523" s="163" t="s">
        <v>1756</v>
      </c>
      <c r="H1523" s="164">
        <v>-8.9600000000000009</v>
      </c>
      <c r="I1523" s="165"/>
      <c r="L1523" s="160"/>
      <c r="M1523" s="166"/>
      <c r="N1523" s="167"/>
      <c r="O1523" s="167"/>
      <c r="P1523" s="167"/>
      <c r="Q1523" s="167"/>
      <c r="R1523" s="167"/>
      <c r="S1523" s="167"/>
      <c r="T1523" s="168"/>
      <c r="AT1523" s="162" t="s">
        <v>178</v>
      </c>
      <c r="AU1523" s="162" t="s">
        <v>176</v>
      </c>
      <c r="AV1523" s="13" t="s">
        <v>176</v>
      </c>
      <c r="AW1523" s="13" t="s">
        <v>33</v>
      </c>
      <c r="AX1523" s="13" t="s">
        <v>78</v>
      </c>
      <c r="AY1523" s="162" t="s">
        <v>169</v>
      </c>
    </row>
    <row r="1524" spans="1:65" s="16" customFormat="1">
      <c r="B1524" s="184"/>
      <c r="D1524" s="161" t="s">
        <v>178</v>
      </c>
      <c r="E1524" s="185" t="s">
        <v>1</v>
      </c>
      <c r="F1524" s="186" t="s">
        <v>201</v>
      </c>
      <c r="H1524" s="187">
        <v>117.96600000000001</v>
      </c>
      <c r="I1524" s="188"/>
      <c r="L1524" s="184"/>
      <c r="M1524" s="189"/>
      <c r="N1524" s="190"/>
      <c r="O1524" s="190"/>
      <c r="P1524" s="190"/>
      <c r="Q1524" s="190"/>
      <c r="R1524" s="190"/>
      <c r="S1524" s="190"/>
      <c r="T1524" s="191"/>
      <c r="AT1524" s="185" t="s">
        <v>178</v>
      </c>
      <c r="AU1524" s="185" t="s">
        <v>176</v>
      </c>
      <c r="AV1524" s="16" t="s">
        <v>187</v>
      </c>
      <c r="AW1524" s="16" t="s">
        <v>33</v>
      </c>
      <c r="AX1524" s="16" t="s">
        <v>78</v>
      </c>
      <c r="AY1524" s="185" t="s">
        <v>169</v>
      </c>
    </row>
    <row r="1525" spans="1:65" s="15" customFormat="1">
      <c r="B1525" s="176"/>
      <c r="D1525" s="161" t="s">
        <v>178</v>
      </c>
      <c r="E1525" s="177" t="s">
        <v>1</v>
      </c>
      <c r="F1525" s="178" t="s">
        <v>186</v>
      </c>
      <c r="H1525" s="179">
        <v>300.64500000000004</v>
      </c>
      <c r="I1525" s="180"/>
      <c r="L1525" s="176"/>
      <c r="M1525" s="181"/>
      <c r="N1525" s="182"/>
      <c r="O1525" s="182"/>
      <c r="P1525" s="182"/>
      <c r="Q1525" s="182"/>
      <c r="R1525" s="182"/>
      <c r="S1525" s="182"/>
      <c r="T1525" s="183"/>
      <c r="AT1525" s="177" t="s">
        <v>178</v>
      </c>
      <c r="AU1525" s="177" t="s">
        <v>176</v>
      </c>
      <c r="AV1525" s="15" t="s">
        <v>175</v>
      </c>
      <c r="AW1525" s="15" t="s">
        <v>33</v>
      </c>
      <c r="AX1525" s="15" t="s">
        <v>86</v>
      </c>
      <c r="AY1525" s="177" t="s">
        <v>169</v>
      </c>
    </row>
    <row r="1526" spans="1:65" s="2" customFormat="1" ht="24.15" customHeight="1">
      <c r="A1526" s="33"/>
      <c r="B1526" s="145"/>
      <c r="C1526" s="146" t="s">
        <v>1757</v>
      </c>
      <c r="D1526" s="146" t="s">
        <v>171</v>
      </c>
      <c r="E1526" s="147" t="s">
        <v>1758</v>
      </c>
      <c r="F1526" s="148" t="s">
        <v>1759</v>
      </c>
      <c r="G1526" s="149" t="s">
        <v>353</v>
      </c>
      <c r="H1526" s="150">
        <v>41.1</v>
      </c>
      <c r="I1526" s="151"/>
      <c r="J1526" s="150">
        <f>ROUND(I1526*H1526,3)</f>
        <v>0</v>
      </c>
      <c r="K1526" s="152"/>
      <c r="L1526" s="34"/>
      <c r="M1526" s="153" t="s">
        <v>1</v>
      </c>
      <c r="N1526" s="154" t="s">
        <v>44</v>
      </c>
      <c r="O1526" s="59"/>
      <c r="P1526" s="155">
        <f>O1526*H1526</f>
        <v>0</v>
      </c>
      <c r="Q1526" s="155">
        <v>1.4999999999999999E-4</v>
      </c>
      <c r="R1526" s="155">
        <f>Q1526*H1526</f>
        <v>6.1649999999999995E-3</v>
      </c>
      <c r="S1526" s="155">
        <v>0</v>
      </c>
      <c r="T1526" s="156">
        <f>S1526*H1526</f>
        <v>0</v>
      </c>
      <c r="U1526" s="33"/>
      <c r="V1526" s="33"/>
      <c r="W1526" s="33"/>
      <c r="X1526" s="33"/>
      <c r="Y1526" s="33"/>
      <c r="Z1526" s="33"/>
      <c r="AA1526" s="33"/>
      <c r="AB1526" s="33"/>
      <c r="AC1526" s="33"/>
      <c r="AD1526" s="33"/>
      <c r="AE1526" s="33"/>
      <c r="AR1526" s="157" t="s">
        <v>325</v>
      </c>
      <c r="AT1526" s="157" t="s">
        <v>171</v>
      </c>
      <c r="AU1526" s="157" t="s">
        <v>176</v>
      </c>
      <c r="AY1526" s="18" t="s">
        <v>169</v>
      </c>
      <c r="BE1526" s="158">
        <f>IF(N1526="základná",J1526,0)</f>
        <v>0</v>
      </c>
      <c r="BF1526" s="158">
        <f>IF(N1526="znížená",J1526,0)</f>
        <v>0</v>
      </c>
      <c r="BG1526" s="158">
        <f>IF(N1526="zákl. prenesená",J1526,0)</f>
        <v>0</v>
      </c>
      <c r="BH1526" s="158">
        <f>IF(N1526="zníž. prenesená",J1526,0)</f>
        <v>0</v>
      </c>
      <c r="BI1526" s="158">
        <f>IF(N1526="nulová",J1526,0)</f>
        <v>0</v>
      </c>
      <c r="BJ1526" s="18" t="s">
        <v>176</v>
      </c>
      <c r="BK1526" s="159">
        <f>ROUND(I1526*H1526,3)</f>
        <v>0</v>
      </c>
      <c r="BL1526" s="18" t="s">
        <v>325</v>
      </c>
      <c r="BM1526" s="157" t="s">
        <v>1760</v>
      </c>
    </row>
    <row r="1527" spans="1:65" s="13" customFormat="1">
      <c r="B1527" s="160"/>
      <c r="D1527" s="161" t="s">
        <v>178</v>
      </c>
      <c r="E1527" s="162" t="s">
        <v>1</v>
      </c>
      <c r="F1527" s="163" t="s">
        <v>1761</v>
      </c>
      <c r="H1527" s="164">
        <v>41.1</v>
      </c>
      <c r="I1527" s="165"/>
      <c r="L1527" s="160"/>
      <c r="M1527" s="166"/>
      <c r="N1527" s="167"/>
      <c r="O1527" s="167"/>
      <c r="P1527" s="167"/>
      <c r="Q1527" s="167"/>
      <c r="R1527" s="167"/>
      <c r="S1527" s="167"/>
      <c r="T1527" s="168"/>
      <c r="AT1527" s="162" t="s">
        <v>178</v>
      </c>
      <c r="AU1527" s="162" t="s">
        <v>176</v>
      </c>
      <c r="AV1527" s="13" t="s">
        <v>176</v>
      </c>
      <c r="AW1527" s="13" t="s">
        <v>33</v>
      </c>
      <c r="AX1527" s="13" t="s">
        <v>86</v>
      </c>
      <c r="AY1527" s="162" t="s">
        <v>169</v>
      </c>
    </row>
    <row r="1528" spans="1:65" s="2" customFormat="1" ht="37.75" customHeight="1">
      <c r="A1528" s="33"/>
      <c r="B1528" s="145"/>
      <c r="C1528" s="146" t="s">
        <v>1762</v>
      </c>
      <c r="D1528" s="146" t="s">
        <v>171</v>
      </c>
      <c r="E1528" s="147" t="s">
        <v>1763</v>
      </c>
      <c r="F1528" s="148" t="s">
        <v>1764</v>
      </c>
      <c r="G1528" s="149" t="s">
        <v>328</v>
      </c>
      <c r="H1528" s="150">
        <v>6.9530000000000003</v>
      </c>
      <c r="I1528" s="151"/>
      <c r="J1528" s="150">
        <f>ROUND(I1528*H1528,3)</f>
        <v>0</v>
      </c>
      <c r="K1528" s="152"/>
      <c r="L1528" s="34"/>
      <c r="M1528" s="153" t="s">
        <v>1</v>
      </c>
      <c r="N1528" s="154" t="s">
        <v>44</v>
      </c>
      <c r="O1528" s="59"/>
      <c r="P1528" s="155">
        <f>O1528*H1528</f>
        <v>0</v>
      </c>
      <c r="Q1528" s="155">
        <v>1.5339999999999999E-2</v>
      </c>
      <c r="R1528" s="155">
        <f>Q1528*H1528</f>
        <v>0.10665902000000001</v>
      </c>
      <c r="S1528" s="155">
        <v>0</v>
      </c>
      <c r="T1528" s="156">
        <f>S1528*H1528</f>
        <v>0</v>
      </c>
      <c r="U1528" s="33"/>
      <c r="V1528" s="33"/>
      <c r="W1528" s="33"/>
      <c r="X1528" s="33"/>
      <c r="Y1528" s="33"/>
      <c r="Z1528" s="33"/>
      <c r="AA1528" s="33"/>
      <c r="AB1528" s="33"/>
      <c r="AC1528" s="33"/>
      <c r="AD1528" s="33"/>
      <c r="AE1528" s="33"/>
      <c r="AR1528" s="157" t="s">
        <v>325</v>
      </c>
      <c r="AT1528" s="157" t="s">
        <v>171</v>
      </c>
      <c r="AU1528" s="157" t="s">
        <v>176</v>
      </c>
      <c r="AY1528" s="18" t="s">
        <v>169</v>
      </c>
      <c r="BE1528" s="158">
        <f>IF(N1528="základná",J1528,0)</f>
        <v>0</v>
      </c>
      <c r="BF1528" s="158">
        <f>IF(N1528="znížená",J1528,0)</f>
        <v>0</v>
      </c>
      <c r="BG1528" s="158">
        <f>IF(N1528="zákl. prenesená",J1528,0)</f>
        <v>0</v>
      </c>
      <c r="BH1528" s="158">
        <f>IF(N1528="zníž. prenesená",J1528,0)</f>
        <v>0</v>
      </c>
      <c r="BI1528" s="158">
        <f>IF(N1528="nulová",J1528,0)</f>
        <v>0</v>
      </c>
      <c r="BJ1528" s="18" t="s">
        <v>176</v>
      </c>
      <c r="BK1528" s="159">
        <f>ROUND(I1528*H1528,3)</f>
        <v>0</v>
      </c>
      <c r="BL1528" s="18" t="s">
        <v>325</v>
      </c>
      <c r="BM1528" s="157" t="s">
        <v>1765</v>
      </c>
    </row>
    <row r="1529" spans="1:65" s="14" customFormat="1" ht="20">
      <c r="B1529" s="169"/>
      <c r="D1529" s="161" t="s">
        <v>178</v>
      </c>
      <c r="E1529" s="170" t="s">
        <v>1</v>
      </c>
      <c r="F1529" s="171" t="s">
        <v>1766</v>
      </c>
      <c r="H1529" s="170" t="s">
        <v>1</v>
      </c>
      <c r="I1529" s="172"/>
      <c r="L1529" s="169"/>
      <c r="M1529" s="173"/>
      <c r="N1529" s="174"/>
      <c r="O1529" s="174"/>
      <c r="P1529" s="174"/>
      <c r="Q1529" s="174"/>
      <c r="R1529" s="174"/>
      <c r="S1529" s="174"/>
      <c r="T1529" s="175"/>
      <c r="AT1529" s="170" t="s">
        <v>178</v>
      </c>
      <c r="AU1529" s="170" t="s">
        <v>176</v>
      </c>
      <c r="AV1529" s="14" t="s">
        <v>86</v>
      </c>
      <c r="AW1529" s="14" t="s">
        <v>33</v>
      </c>
      <c r="AX1529" s="14" t="s">
        <v>78</v>
      </c>
      <c r="AY1529" s="170" t="s">
        <v>169</v>
      </c>
    </row>
    <row r="1530" spans="1:65" s="13" customFormat="1">
      <c r="B1530" s="160"/>
      <c r="D1530" s="161" t="s">
        <v>178</v>
      </c>
      <c r="E1530" s="162" t="s">
        <v>1</v>
      </c>
      <c r="F1530" s="163" t="s">
        <v>1767</v>
      </c>
      <c r="H1530" s="164">
        <v>3.7130000000000001</v>
      </c>
      <c r="I1530" s="165"/>
      <c r="L1530" s="160"/>
      <c r="M1530" s="166"/>
      <c r="N1530" s="167"/>
      <c r="O1530" s="167"/>
      <c r="P1530" s="167"/>
      <c r="Q1530" s="167"/>
      <c r="R1530" s="167"/>
      <c r="S1530" s="167"/>
      <c r="T1530" s="168"/>
      <c r="AT1530" s="162" t="s">
        <v>178</v>
      </c>
      <c r="AU1530" s="162" t="s">
        <v>176</v>
      </c>
      <c r="AV1530" s="13" t="s">
        <v>176</v>
      </c>
      <c r="AW1530" s="13" t="s">
        <v>33</v>
      </c>
      <c r="AX1530" s="13" t="s">
        <v>78</v>
      </c>
      <c r="AY1530" s="162" t="s">
        <v>169</v>
      </c>
    </row>
    <row r="1531" spans="1:65" s="13" customFormat="1">
      <c r="B1531" s="160"/>
      <c r="D1531" s="161" t="s">
        <v>178</v>
      </c>
      <c r="E1531" s="162" t="s">
        <v>1</v>
      </c>
      <c r="F1531" s="163" t="s">
        <v>1768</v>
      </c>
      <c r="H1531" s="164">
        <v>3.24</v>
      </c>
      <c r="I1531" s="165"/>
      <c r="L1531" s="160"/>
      <c r="M1531" s="166"/>
      <c r="N1531" s="167"/>
      <c r="O1531" s="167"/>
      <c r="P1531" s="167"/>
      <c r="Q1531" s="167"/>
      <c r="R1531" s="167"/>
      <c r="S1531" s="167"/>
      <c r="T1531" s="168"/>
      <c r="AT1531" s="162" t="s">
        <v>178</v>
      </c>
      <c r="AU1531" s="162" t="s">
        <v>176</v>
      </c>
      <c r="AV1531" s="13" t="s">
        <v>176</v>
      </c>
      <c r="AW1531" s="13" t="s">
        <v>33</v>
      </c>
      <c r="AX1531" s="13" t="s">
        <v>78</v>
      </c>
      <c r="AY1531" s="162" t="s">
        <v>169</v>
      </c>
    </row>
    <row r="1532" spans="1:65" s="15" customFormat="1">
      <c r="B1532" s="176"/>
      <c r="D1532" s="161" t="s">
        <v>178</v>
      </c>
      <c r="E1532" s="177" t="s">
        <v>1</v>
      </c>
      <c r="F1532" s="178" t="s">
        <v>186</v>
      </c>
      <c r="H1532" s="179">
        <v>6.9530000000000003</v>
      </c>
      <c r="I1532" s="180"/>
      <c r="L1532" s="176"/>
      <c r="M1532" s="181"/>
      <c r="N1532" s="182"/>
      <c r="O1532" s="182"/>
      <c r="P1532" s="182"/>
      <c r="Q1532" s="182"/>
      <c r="R1532" s="182"/>
      <c r="S1532" s="182"/>
      <c r="T1532" s="183"/>
      <c r="AT1532" s="177" t="s">
        <v>178</v>
      </c>
      <c r="AU1532" s="177" t="s">
        <v>176</v>
      </c>
      <c r="AV1532" s="15" t="s">
        <v>175</v>
      </c>
      <c r="AW1532" s="15" t="s">
        <v>33</v>
      </c>
      <c r="AX1532" s="15" t="s">
        <v>86</v>
      </c>
      <c r="AY1532" s="177" t="s">
        <v>169</v>
      </c>
    </row>
    <row r="1533" spans="1:65" s="2" customFormat="1" ht="24.15" customHeight="1">
      <c r="A1533" s="33"/>
      <c r="B1533" s="145"/>
      <c r="C1533" s="146" t="s">
        <v>1769</v>
      </c>
      <c r="D1533" s="146" t="s">
        <v>171</v>
      </c>
      <c r="E1533" s="147" t="s">
        <v>1770</v>
      </c>
      <c r="F1533" s="148" t="s">
        <v>1771</v>
      </c>
      <c r="G1533" s="149" t="s">
        <v>369</v>
      </c>
      <c r="H1533" s="150">
        <v>2</v>
      </c>
      <c r="I1533" s="151"/>
      <c r="J1533" s="150">
        <f>ROUND(I1533*H1533,3)</f>
        <v>0</v>
      </c>
      <c r="K1533" s="152"/>
      <c r="L1533" s="34"/>
      <c r="M1533" s="153" t="s">
        <v>1</v>
      </c>
      <c r="N1533" s="154" t="s">
        <v>44</v>
      </c>
      <c r="O1533" s="59"/>
      <c r="P1533" s="155">
        <f>O1533*H1533</f>
        <v>0</v>
      </c>
      <c r="Q1533" s="155">
        <v>5.9999999999999995E-4</v>
      </c>
      <c r="R1533" s="155">
        <f>Q1533*H1533</f>
        <v>1.1999999999999999E-3</v>
      </c>
      <c r="S1533" s="155">
        <v>0</v>
      </c>
      <c r="T1533" s="156">
        <f>S1533*H1533</f>
        <v>0</v>
      </c>
      <c r="U1533" s="33"/>
      <c r="V1533" s="33"/>
      <c r="W1533" s="33"/>
      <c r="X1533" s="33"/>
      <c r="Y1533" s="33"/>
      <c r="Z1533" s="33"/>
      <c r="AA1533" s="33"/>
      <c r="AB1533" s="33"/>
      <c r="AC1533" s="33"/>
      <c r="AD1533" s="33"/>
      <c r="AE1533" s="33"/>
      <c r="AR1533" s="157" t="s">
        <v>325</v>
      </c>
      <c r="AT1533" s="157" t="s">
        <v>171</v>
      </c>
      <c r="AU1533" s="157" t="s">
        <v>176</v>
      </c>
      <c r="AY1533" s="18" t="s">
        <v>169</v>
      </c>
      <c r="BE1533" s="158">
        <f>IF(N1533="základná",J1533,0)</f>
        <v>0</v>
      </c>
      <c r="BF1533" s="158">
        <f>IF(N1533="znížená",J1533,0)</f>
        <v>0</v>
      </c>
      <c r="BG1533" s="158">
        <f>IF(N1533="zákl. prenesená",J1533,0)</f>
        <v>0</v>
      </c>
      <c r="BH1533" s="158">
        <f>IF(N1533="zníž. prenesená",J1533,0)</f>
        <v>0</v>
      </c>
      <c r="BI1533" s="158">
        <f>IF(N1533="nulová",J1533,0)</f>
        <v>0</v>
      </c>
      <c r="BJ1533" s="18" t="s">
        <v>176</v>
      </c>
      <c r="BK1533" s="159">
        <f>ROUND(I1533*H1533,3)</f>
        <v>0</v>
      </c>
      <c r="BL1533" s="18" t="s">
        <v>325</v>
      </c>
      <c r="BM1533" s="157" t="s">
        <v>1772</v>
      </c>
    </row>
    <row r="1534" spans="1:65" s="13" customFormat="1">
      <c r="B1534" s="160"/>
      <c r="D1534" s="161" t="s">
        <v>178</v>
      </c>
      <c r="E1534" s="162" t="s">
        <v>1</v>
      </c>
      <c r="F1534" s="163" t="s">
        <v>1773</v>
      </c>
      <c r="H1534" s="164">
        <v>2</v>
      </c>
      <c r="I1534" s="165"/>
      <c r="L1534" s="160"/>
      <c r="M1534" s="166"/>
      <c r="N1534" s="167"/>
      <c r="O1534" s="167"/>
      <c r="P1534" s="167"/>
      <c r="Q1534" s="167"/>
      <c r="R1534" s="167"/>
      <c r="S1534" s="167"/>
      <c r="T1534" s="168"/>
      <c r="AT1534" s="162" t="s">
        <v>178</v>
      </c>
      <c r="AU1534" s="162" t="s">
        <v>176</v>
      </c>
      <c r="AV1534" s="13" t="s">
        <v>176</v>
      </c>
      <c r="AW1534" s="13" t="s">
        <v>33</v>
      </c>
      <c r="AX1534" s="13" t="s">
        <v>86</v>
      </c>
      <c r="AY1534" s="162" t="s">
        <v>169</v>
      </c>
    </row>
    <row r="1535" spans="1:65" s="2" customFormat="1" ht="24.15" customHeight="1">
      <c r="A1535" s="33"/>
      <c r="B1535" s="145"/>
      <c r="C1535" s="192" t="s">
        <v>1774</v>
      </c>
      <c r="D1535" s="192" t="s">
        <v>345</v>
      </c>
      <c r="E1535" s="193" t="s">
        <v>1775</v>
      </c>
      <c r="F1535" s="194" t="s">
        <v>1776</v>
      </c>
      <c r="G1535" s="195" t="s">
        <v>369</v>
      </c>
      <c r="H1535" s="196">
        <v>2</v>
      </c>
      <c r="I1535" s="197"/>
      <c r="J1535" s="196">
        <f>ROUND(I1535*H1535,3)</f>
        <v>0</v>
      </c>
      <c r="K1535" s="198"/>
      <c r="L1535" s="199"/>
      <c r="M1535" s="200" t="s">
        <v>1</v>
      </c>
      <c r="N1535" s="201" t="s">
        <v>44</v>
      </c>
      <c r="O1535" s="59"/>
      <c r="P1535" s="155">
        <f>O1535*H1535</f>
        <v>0</v>
      </c>
      <c r="Q1535" s="155">
        <v>1.6999999999999999E-3</v>
      </c>
      <c r="R1535" s="155">
        <f>Q1535*H1535</f>
        <v>3.3999999999999998E-3</v>
      </c>
      <c r="S1535" s="155">
        <v>0</v>
      </c>
      <c r="T1535" s="156">
        <f>S1535*H1535</f>
        <v>0</v>
      </c>
      <c r="U1535" s="33"/>
      <c r="V1535" s="33"/>
      <c r="W1535" s="33"/>
      <c r="X1535" s="33"/>
      <c r="Y1535" s="33"/>
      <c r="Z1535" s="33"/>
      <c r="AA1535" s="33"/>
      <c r="AB1535" s="33"/>
      <c r="AC1535" s="33"/>
      <c r="AD1535" s="33"/>
      <c r="AE1535" s="33"/>
      <c r="AR1535" s="157" t="s">
        <v>468</v>
      </c>
      <c r="AT1535" s="157" t="s">
        <v>345</v>
      </c>
      <c r="AU1535" s="157" t="s">
        <v>176</v>
      </c>
      <c r="AY1535" s="18" t="s">
        <v>169</v>
      </c>
      <c r="BE1535" s="158">
        <f>IF(N1535="základná",J1535,0)</f>
        <v>0</v>
      </c>
      <c r="BF1535" s="158">
        <f>IF(N1535="znížená",J1535,0)</f>
        <v>0</v>
      </c>
      <c r="BG1535" s="158">
        <f>IF(N1535="zákl. prenesená",J1535,0)</f>
        <v>0</v>
      </c>
      <c r="BH1535" s="158">
        <f>IF(N1535="zníž. prenesená",J1535,0)</f>
        <v>0</v>
      </c>
      <c r="BI1535" s="158">
        <f>IF(N1535="nulová",J1535,0)</f>
        <v>0</v>
      </c>
      <c r="BJ1535" s="18" t="s">
        <v>176</v>
      </c>
      <c r="BK1535" s="159">
        <f>ROUND(I1535*H1535,3)</f>
        <v>0</v>
      </c>
      <c r="BL1535" s="18" t="s">
        <v>325</v>
      </c>
      <c r="BM1535" s="157" t="s">
        <v>1777</v>
      </c>
    </row>
    <row r="1536" spans="1:65" s="2" customFormat="1" ht="24.15" customHeight="1">
      <c r="A1536" s="33"/>
      <c r="B1536" s="145"/>
      <c r="C1536" s="146" t="s">
        <v>1778</v>
      </c>
      <c r="D1536" s="146" t="s">
        <v>171</v>
      </c>
      <c r="E1536" s="147" t="s">
        <v>1779</v>
      </c>
      <c r="F1536" s="148" t="s">
        <v>1780</v>
      </c>
      <c r="G1536" s="149" t="s">
        <v>369</v>
      </c>
      <c r="H1536" s="150">
        <v>20</v>
      </c>
      <c r="I1536" s="151"/>
      <c r="J1536" s="150">
        <f>ROUND(I1536*H1536,3)</f>
        <v>0</v>
      </c>
      <c r="K1536" s="152"/>
      <c r="L1536" s="34"/>
      <c r="M1536" s="153" t="s">
        <v>1</v>
      </c>
      <c r="N1536" s="154" t="s">
        <v>44</v>
      </c>
      <c r="O1536" s="59"/>
      <c r="P1536" s="155">
        <f>O1536*H1536</f>
        <v>0</v>
      </c>
      <c r="Q1536" s="155">
        <v>2.0000000000000001E-4</v>
      </c>
      <c r="R1536" s="155">
        <f>Q1536*H1536</f>
        <v>4.0000000000000001E-3</v>
      </c>
      <c r="S1536" s="155">
        <v>0</v>
      </c>
      <c r="T1536" s="156">
        <f>S1536*H1536</f>
        <v>0</v>
      </c>
      <c r="U1536" s="33"/>
      <c r="V1536" s="33"/>
      <c r="W1536" s="33"/>
      <c r="X1536" s="33"/>
      <c r="Y1536" s="33"/>
      <c r="Z1536" s="33"/>
      <c r="AA1536" s="33"/>
      <c r="AB1536" s="33"/>
      <c r="AC1536" s="33"/>
      <c r="AD1536" s="33"/>
      <c r="AE1536" s="33"/>
      <c r="AR1536" s="157" t="s">
        <v>325</v>
      </c>
      <c r="AT1536" s="157" t="s">
        <v>171</v>
      </c>
      <c r="AU1536" s="157" t="s">
        <v>176</v>
      </c>
      <c r="AY1536" s="18" t="s">
        <v>169</v>
      </c>
      <c r="BE1536" s="158">
        <f>IF(N1536="základná",J1536,0)</f>
        <v>0</v>
      </c>
      <c r="BF1536" s="158">
        <f>IF(N1536="znížená",J1536,0)</f>
        <v>0</v>
      </c>
      <c r="BG1536" s="158">
        <f>IF(N1536="zákl. prenesená",J1536,0)</f>
        <v>0</v>
      </c>
      <c r="BH1536" s="158">
        <f>IF(N1536="zníž. prenesená",J1536,0)</f>
        <v>0</v>
      </c>
      <c r="BI1536" s="158">
        <f>IF(N1536="nulová",J1536,0)</f>
        <v>0</v>
      </c>
      <c r="BJ1536" s="18" t="s">
        <v>176</v>
      </c>
      <c r="BK1536" s="159">
        <f>ROUND(I1536*H1536,3)</f>
        <v>0</v>
      </c>
      <c r="BL1536" s="18" t="s">
        <v>325</v>
      </c>
      <c r="BM1536" s="157" t="s">
        <v>1781</v>
      </c>
    </row>
    <row r="1537" spans="1:65" s="14" customFormat="1">
      <c r="B1537" s="169"/>
      <c r="D1537" s="161" t="s">
        <v>178</v>
      </c>
      <c r="E1537" s="170" t="s">
        <v>1</v>
      </c>
      <c r="F1537" s="171" t="s">
        <v>1782</v>
      </c>
      <c r="H1537" s="170" t="s">
        <v>1</v>
      </c>
      <c r="I1537" s="172"/>
      <c r="L1537" s="169"/>
      <c r="M1537" s="173"/>
      <c r="N1537" s="174"/>
      <c r="O1537" s="174"/>
      <c r="P1537" s="174"/>
      <c r="Q1537" s="174"/>
      <c r="R1537" s="174"/>
      <c r="S1537" s="174"/>
      <c r="T1537" s="175"/>
      <c r="AT1537" s="170" t="s">
        <v>178</v>
      </c>
      <c r="AU1537" s="170" t="s">
        <v>176</v>
      </c>
      <c r="AV1537" s="14" t="s">
        <v>86</v>
      </c>
      <c r="AW1537" s="14" t="s">
        <v>33</v>
      </c>
      <c r="AX1537" s="14" t="s">
        <v>78</v>
      </c>
      <c r="AY1537" s="170" t="s">
        <v>169</v>
      </c>
    </row>
    <row r="1538" spans="1:65" s="13" customFormat="1">
      <c r="B1538" s="160"/>
      <c r="D1538" s="161" t="s">
        <v>178</v>
      </c>
      <c r="E1538" s="162" t="s">
        <v>1</v>
      </c>
      <c r="F1538" s="163" t="s">
        <v>1783</v>
      </c>
      <c r="H1538" s="164">
        <v>20</v>
      </c>
      <c r="I1538" s="165"/>
      <c r="L1538" s="160"/>
      <c r="M1538" s="166"/>
      <c r="N1538" s="167"/>
      <c r="O1538" s="167"/>
      <c r="P1538" s="167"/>
      <c r="Q1538" s="167"/>
      <c r="R1538" s="167"/>
      <c r="S1538" s="167"/>
      <c r="T1538" s="168"/>
      <c r="AT1538" s="162" t="s">
        <v>178</v>
      </c>
      <c r="AU1538" s="162" t="s">
        <v>176</v>
      </c>
      <c r="AV1538" s="13" t="s">
        <v>176</v>
      </c>
      <c r="AW1538" s="13" t="s">
        <v>33</v>
      </c>
      <c r="AX1538" s="13" t="s">
        <v>86</v>
      </c>
      <c r="AY1538" s="162" t="s">
        <v>169</v>
      </c>
    </row>
    <row r="1539" spans="1:65" s="2" customFormat="1" ht="62.75" customHeight="1">
      <c r="A1539" s="33"/>
      <c r="B1539" s="145"/>
      <c r="C1539" s="192" t="s">
        <v>1784</v>
      </c>
      <c r="D1539" s="192" t="s">
        <v>345</v>
      </c>
      <c r="E1539" s="193" t="s">
        <v>1785</v>
      </c>
      <c r="F1539" s="194" t="s">
        <v>1786</v>
      </c>
      <c r="G1539" s="195" t="s">
        <v>369</v>
      </c>
      <c r="H1539" s="196">
        <v>10</v>
      </c>
      <c r="I1539" s="197"/>
      <c r="J1539" s="196">
        <f>ROUND(I1539*H1539,3)</f>
        <v>0</v>
      </c>
      <c r="K1539" s="198"/>
      <c r="L1539" s="199"/>
      <c r="M1539" s="200" t="s">
        <v>1</v>
      </c>
      <c r="N1539" s="201" t="s">
        <v>44</v>
      </c>
      <c r="O1539" s="59"/>
      <c r="P1539" s="155">
        <f>O1539*H1539</f>
        <v>0</v>
      </c>
      <c r="Q1539" s="155">
        <v>1.7139999999999999E-2</v>
      </c>
      <c r="R1539" s="155">
        <f>Q1539*H1539</f>
        <v>0.1714</v>
      </c>
      <c r="S1539" s="155">
        <v>0</v>
      </c>
      <c r="T1539" s="156">
        <f>S1539*H1539</f>
        <v>0</v>
      </c>
      <c r="U1539" s="33"/>
      <c r="V1539" s="33"/>
      <c r="W1539" s="33"/>
      <c r="X1539" s="33"/>
      <c r="Y1539" s="33"/>
      <c r="Z1539" s="33"/>
      <c r="AA1539" s="33"/>
      <c r="AB1539" s="33"/>
      <c r="AC1539" s="33"/>
      <c r="AD1539" s="33"/>
      <c r="AE1539" s="33"/>
      <c r="AR1539" s="157" t="s">
        <v>468</v>
      </c>
      <c r="AT1539" s="157" t="s">
        <v>345</v>
      </c>
      <c r="AU1539" s="157" t="s">
        <v>176</v>
      </c>
      <c r="AY1539" s="18" t="s">
        <v>169</v>
      </c>
      <c r="BE1539" s="158">
        <f>IF(N1539="základná",J1539,0)</f>
        <v>0</v>
      </c>
      <c r="BF1539" s="158">
        <f>IF(N1539="znížená",J1539,0)</f>
        <v>0</v>
      </c>
      <c r="BG1539" s="158">
        <f>IF(N1539="zákl. prenesená",J1539,0)</f>
        <v>0</v>
      </c>
      <c r="BH1539" s="158">
        <f>IF(N1539="zníž. prenesená",J1539,0)</f>
        <v>0</v>
      </c>
      <c r="BI1539" s="158">
        <f>IF(N1539="nulová",J1539,0)</f>
        <v>0</v>
      </c>
      <c r="BJ1539" s="18" t="s">
        <v>176</v>
      </c>
      <c r="BK1539" s="159">
        <f>ROUND(I1539*H1539,3)</f>
        <v>0</v>
      </c>
      <c r="BL1539" s="18" t="s">
        <v>325</v>
      </c>
      <c r="BM1539" s="157" t="s">
        <v>1787</v>
      </c>
    </row>
    <row r="1540" spans="1:65" s="13" customFormat="1">
      <c r="B1540" s="160"/>
      <c r="D1540" s="161" t="s">
        <v>178</v>
      </c>
      <c r="E1540" s="162" t="s">
        <v>1</v>
      </c>
      <c r="F1540" s="163" t="s">
        <v>1788</v>
      </c>
      <c r="H1540" s="164">
        <v>10</v>
      </c>
      <c r="I1540" s="165"/>
      <c r="L1540" s="160"/>
      <c r="M1540" s="166"/>
      <c r="N1540" s="167"/>
      <c r="O1540" s="167"/>
      <c r="P1540" s="167"/>
      <c r="Q1540" s="167"/>
      <c r="R1540" s="167"/>
      <c r="S1540" s="167"/>
      <c r="T1540" s="168"/>
      <c r="AT1540" s="162" t="s">
        <v>178</v>
      </c>
      <c r="AU1540" s="162" t="s">
        <v>176</v>
      </c>
      <c r="AV1540" s="13" t="s">
        <v>176</v>
      </c>
      <c r="AW1540" s="13" t="s">
        <v>33</v>
      </c>
      <c r="AX1540" s="13" t="s">
        <v>86</v>
      </c>
      <c r="AY1540" s="162" t="s">
        <v>169</v>
      </c>
    </row>
    <row r="1541" spans="1:65" s="2" customFormat="1" ht="62.75" customHeight="1">
      <c r="A1541" s="33"/>
      <c r="B1541" s="145"/>
      <c r="C1541" s="192" t="s">
        <v>1789</v>
      </c>
      <c r="D1541" s="192" t="s">
        <v>345</v>
      </c>
      <c r="E1541" s="193" t="s">
        <v>1790</v>
      </c>
      <c r="F1541" s="194" t="s">
        <v>1791</v>
      </c>
      <c r="G1541" s="195" t="s">
        <v>369</v>
      </c>
      <c r="H1541" s="196">
        <v>6</v>
      </c>
      <c r="I1541" s="197"/>
      <c r="J1541" s="196">
        <f>ROUND(I1541*H1541,3)</f>
        <v>0</v>
      </c>
      <c r="K1541" s="198"/>
      <c r="L1541" s="199"/>
      <c r="M1541" s="200" t="s">
        <v>1</v>
      </c>
      <c r="N1541" s="201" t="s">
        <v>44</v>
      </c>
      <c r="O1541" s="59"/>
      <c r="P1541" s="155">
        <f>O1541*H1541</f>
        <v>0</v>
      </c>
      <c r="Q1541" s="155">
        <v>1.7139999999999999E-2</v>
      </c>
      <c r="R1541" s="155">
        <f>Q1541*H1541</f>
        <v>0.10283999999999999</v>
      </c>
      <c r="S1541" s="155">
        <v>0</v>
      </c>
      <c r="T1541" s="156">
        <f>S1541*H1541</f>
        <v>0</v>
      </c>
      <c r="U1541" s="33"/>
      <c r="V1541" s="33"/>
      <c r="W1541" s="33"/>
      <c r="X1541" s="33"/>
      <c r="Y1541" s="33"/>
      <c r="Z1541" s="33"/>
      <c r="AA1541" s="33"/>
      <c r="AB1541" s="33"/>
      <c r="AC1541" s="33"/>
      <c r="AD1541" s="33"/>
      <c r="AE1541" s="33"/>
      <c r="AR1541" s="157" t="s">
        <v>468</v>
      </c>
      <c r="AT1541" s="157" t="s">
        <v>345</v>
      </c>
      <c r="AU1541" s="157" t="s">
        <v>176</v>
      </c>
      <c r="AY1541" s="18" t="s">
        <v>169</v>
      </c>
      <c r="BE1541" s="158">
        <f>IF(N1541="základná",J1541,0)</f>
        <v>0</v>
      </c>
      <c r="BF1541" s="158">
        <f>IF(N1541="znížená",J1541,0)</f>
        <v>0</v>
      </c>
      <c r="BG1541" s="158">
        <f>IF(N1541="zákl. prenesená",J1541,0)</f>
        <v>0</v>
      </c>
      <c r="BH1541" s="158">
        <f>IF(N1541="zníž. prenesená",J1541,0)</f>
        <v>0</v>
      </c>
      <c r="BI1541" s="158">
        <f>IF(N1541="nulová",J1541,0)</f>
        <v>0</v>
      </c>
      <c r="BJ1541" s="18" t="s">
        <v>176</v>
      </c>
      <c r="BK1541" s="159">
        <f>ROUND(I1541*H1541,3)</f>
        <v>0</v>
      </c>
      <c r="BL1541" s="18" t="s">
        <v>325</v>
      </c>
      <c r="BM1541" s="157" t="s">
        <v>1792</v>
      </c>
    </row>
    <row r="1542" spans="1:65" s="13" customFormat="1">
      <c r="B1542" s="160"/>
      <c r="D1542" s="161" t="s">
        <v>178</v>
      </c>
      <c r="E1542" s="162" t="s">
        <v>1</v>
      </c>
      <c r="F1542" s="163" t="s">
        <v>1793</v>
      </c>
      <c r="H1542" s="164">
        <v>6</v>
      </c>
      <c r="I1542" s="165"/>
      <c r="L1542" s="160"/>
      <c r="M1542" s="166"/>
      <c r="N1542" s="167"/>
      <c r="O1542" s="167"/>
      <c r="P1542" s="167"/>
      <c r="Q1542" s="167"/>
      <c r="R1542" s="167"/>
      <c r="S1542" s="167"/>
      <c r="T1542" s="168"/>
      <c r="AT1542" s="162" t="s">
        <v>178</v>
      </c>
      <c r="AU1542" s="162" t="s">
        <v>176</v>
      </c>
      <c r="AV1542" s="13" t="s">
        <v>176</v>
      </c>
      <c r="AW1542" s="13" t="s">
        <v>33</v>
      </c>
      <c r="AX1542" s="13" t="s">
        <v>86</v>
      </c>
      <c r="AY1542" s="162" t="s">
        <v>169</v>
      </c>
    </row>
    <row r="1543" spans="1:65" s="2" customFormat="1" ht="62.75" customHeight="1">
      <c r="A1543" s="33"/>
      <c r="B1543" s="145"/>
      <c r="C1543" s="192" t="s">
        <v>1794</v>
      </c>
      <c r="D1543" s="192" t="s">
        <v>345</v>
      </c>
      <c r="E1543" s="193" t="s">
        <v>1795</v>
      </c>
      <c r="F1543" s="194" t="s">
        <v>1796</v>
      </c>
      <c r="G1543" s="195" t="s">
        <v>369</v>
      </c>
      <c r="H1543" s="196">
        <v>3</v>
      </c>
      <c r="I1543" s="197"/>
      <c r="J1543" s="196">
        <f>ROUND(I1543*H1543,3)</f>
        <v>0</v>
      </c>
      <c r="K1543" s="198"/>
      <c r="L1543" s="199"/>
      <c r="M1543" s="200" t="s">
        <v>1</v>
      </c>
      <c r="N1543" s="201" t="s">
        <v>44</v>
      </c>
      <c r="O1543" s="59"/>
      <c r="P1543" s="155">
        <f>O1543*H1543</f>
        <v>0</v>
      </c>
      <c r="Q1543" s="155">
        <v>1.7139999999999999E-2</v>
      </c>
      <c r="R1543" s="155">
        <f>Q1543*H1543</f>
        <v>5.1419999999999993E-2</v>
      </c>
      <c r="S1543" s="155">
        <v>0</v>
      </c>
      <c r="T1543" s="156">
        <f>S1543*H1543</f>
        <v>0</v>
      </c>
      <c r="U1543" s="33"/>
      <c r="V1543" s="33"/>
      <c r="W1543" s="33"/>
      <c r="X1543" s="33"/>
      <c r="Y1543" s="33"/>
      <c r="Z1543" s="33"/>
      <c r="AA1543" s="33"/>
      <c r="AB1543" s="33"/>
      <c r="AC1543" s="33"/>
      <c r="AD1543" s="33"/>
      <c r="AE1543" s="33"/>
      <c r="AR1543" s="157" t="s">
        <v>468</v>
      </c>
      <c r="AT1543" s="157" t="s">
        <v>345</v>
      </c>
      <c r="AU1543" s="157" t="s">
        <v>176</v>
      </c>
      <c r="AY1543" s="18" t="s">
        <v>169</v>
      </c>
      <c r="BE1543" s="158">
        <f>IF(N1543="základná",J1543,0)</f>
        <v>0</v>
      </c>
      <c r="BF1543" s="158">
        <f>IF(N1543="znížená",J1543,0)</f>
        <v>0</v>
      </c>
      <c r="BG1543" s="158">
        <f>IF(N1543="zákl. prenesená",J1543,0)</f>
        <v>0</v>
      </c>
      <c r="BH1543" s="158">
        <f>IF(N1543="zníž. prenesená",J1543,0)</f>
        <v>0</v>
      </c>
      <c r="BI1543" s="158">
        <f>IF(N1543="nulová",J1543,0)</f>
        <v>0</v>
      </c>
      <c r="BJ1543" s="18" t="s">
        <v>176</v>
      </c>
      <c r="BK1543" s="159">
        <f>ROUND(I1543*H1543,3)</f>
        <v>0</v>
      </c>
      <c r="BL1543" s="18" t="s">
        <v>325</v>
      </c>
      <c r="BM1543" s="157" t="s">
        <v>1797</v>
      </c>
    </row>
    <row r="1544" spans="1:65" s="13" customFormat="1">
      <c r="B1544" s="160"/>
      <c r="D1544" s="161" t="s">
        <v>178</v>
      </c>
      <c r="E1544" s="162" t="s">
        <v>1</v>
      </c>
      <c r="F1544" s="163" t="s">
        <v>1798</v>
      </c>
      <c r="H1544" s="164">
        <v>3</v>
      </c>
      <c r="I1544" s="165"/>
      <c r="L1544" s="160"/>
      <c r="M1544" s="166"/>
      <c r="N1544" s="167"/>
      <c r="O1544" s="167"/>
      <c r="P1544" s="167"/>
      <c r="Q1544" s="167"/>
      <c r="R1544" s="167"/>
      <c r="S1544" s="167"/>
      <c r="T1544" s="168"/>
      <c r="AT1544" s="162" t="s">
        <v>178</v>
      </c>
      <c r="AU1544" s="162" t="s">
        <v>176</v>
      </c>
      <c r="AV1544" s="13" t="s">
        <v>176</v>
      </c>
      <c r="AW1544" s="13" t="s">
        <v>33</v>
      </c>
      <c r="AX1544" s="13" t="s">
        <v>86</v>
      </c>
      <c r="AY1544" s="162" t="s">
        <v>169</v>
      </c>
    </row>
    <row r="1545" spans="1:65" s="2" customFormat="1" ht="62.75" customHeight="1">
      <c r="A1545" s="33"/>
      <c r="B1545" s="145"/>
      <c r="C1545" s="192" t="s">
        <v>1799</v>
      </c>
      <c r="D1545" s="192" t="s">
        <v>345</v>
      </c>
      <c r="E1545" s="193" t="s">
        <v>1800</v>
      </c>
      <c r="F1545" s="194" t="s">
        <v>1801</v>
      </c>
      <c r="G1545" s="195" t="s">
        <v>369</v>
      </c>
      <c r="H1545" s="196">
        <v>1</v>
      </c>
      <c r="I1545" s="197"/>
      <c r="J1545" s="196">
        <f>ROUND(I1545*H1545,3)</f>
        <v>0</v>
      </c>
      <c r="K1545" s="198"/>
      <c r="L1545" s="199"/>
      <c r="M1545" s="200" t="s">
        <v>1</v>
      </c>
      <c r="N1545" s="201" t="s">
        <v>44</v>
      </c>
      <c r="O1545" s="59"/>
      <c r="P1545" s="155">
        <f>O1545*H1545</f>
        <v>0</v>
      </c>
      <c r="Q1545" s="155">
        <v>1.7139999999999999E-2</v>
      </c>
      <c r="R1545" s="155">
        <f>Q1545*H1545</f>
        <v>1.7139999999999999E-2</v>
      </c>
      <c r="S1545" s="155">
        <v>0</v>
      </c>
      <c r="T1545" s="156">
        <f>S1545*H1545</f>
        <v>0</v>
      </c>
      <c r="U1545" s="33"/>
      <c r="V1545" s="33"/>
      <c r="W1545" s="33"/>
      <c r="X1545" s="33"/>
      <c r="Y1545" s="33"/>
      <c r="Z1545" s="33"/>
      <c r="AA1545" s="33"/>
      <c r="AB1545" s="33"/>
      <c r="AC1545" s="33"/>
      <c r="AD1545" s="33"/>
      <c r="AE1545" s="33"/>
      <c r="AR1545" s="157" t="s">
        <v>468</v>
      </c>
      <c r="AT1545" s="157" t="s">
        <v>345</v>
      </c>
      <c r="AU1545" s="157" t="s">
        <v>176</v>
      </c>
      <c r="AY1545" s="18" t="s">
        <v>169</v>
      </c>
      <c r="BE1545" s="158">
        <f>IF(N1545="základná",J1545,0)</f>
        <v>0</v>
      </c>
      <c r="BF1545" s="158">
        <f>IF(N1545="znížená",J1545,0)</f>
        <v>0</v>
      </c>
      <c r="BG1545" s="158">
        <f>IF(N1545="zákl. prenesená",J1545,0)</f>
        <v>0</v>
      </c>
      <c r="BH1545" s="158">
        <f>IF(N1545="zníž. prenesená",J1545,0)</f>
        <v>0</v>
      </c>
      <c r="BI1545" s="158">
        <f>IF(N1545="nulová",J1545,0)</f>
        <v>0</v>
      </c>
      <c r="BJ1545" s="18" t="s">
        <v>176</v>
      </c>
      <c r="BK1545" s="159">
        <f>ROUND(I1545*H1545,3)</f>
        <v>0</v>
      </c>
      <c r="BL1545" s="18" t="s">
        <v>325</v>
      </c>
      <c r="BM1545" s="157" t="s">
        <v>1802</v>
      </c>
    </row>
    <row r="1546" spans="1:65" s="13" customFormat="1">
      <c r="B1546" s="160"/>
      <c r="D1546" s="161" t="s">
        <v>178</v>
      </c>
      <c r="E1546" s="162" t="s">
        <v>1</v>
      </c>
      <c r="F1546" s="163" t="s">
        <v>1803</v>
      </c>
      <c r="H1546" s="164">
        <v>1</v>
      </c>
      <c r="I1546" s="165"/>
      <c r="L1546" s="160"/>
      <c r="M1546" s="166"/>
      <c r="N1546" s="167"/>
      <c r="O1546" s="167"/>
      <c r="P1546" s="167"/>
      <c r="Q1546" s="167"/>
      <c r="R1546" s="167"/>
      <c r="S1546" s="167"/>
      <c r="T1546" s="168"/>
      <c r="AT1546" s="162" t="s">
        <v>178</v>
      </c>
      <c r="AU1546" s="162" t="s">
        <v>176</v>
      </c>
      <c r="AV1546" s="13" t="s">
        <v>176</v>
      </c>
      <c r="AW1546" s="13" t="s">
        <v>33</v>
      </c>
      <c r="AX1546" s="13" t="s">
        <v>86</v>
      </c>
      <c r="AY1546" s="162" t="s">
        <v>169</v>
      </c>
    </row>
    <row r="1547" spans="1:65" s="2" customFormat="1" ht="62.75" customHeight="1">
      <c r="A1547" s="33"/>
      <c r="B1547" s="145"/>
      <c r="C1547" s="209" t="s">
        <v>1804</v>
      </c>
      <c r="D1547" s="209" t="s">
        <v>171</v>
      </c>
      <c r="E1547" s="210" t="s">
        <v>1805</v>
      </c>
      <c r="F1547" s="211" t="s">
        <v>1806</v>
      </c>
      <c r="G1547" s="212" t="s">
        <v>328</v>
      </c>
      <c r="H1547" s="213">
        <v>51.57</v>
      </c>
      <c r="I1547" s="151"/>
      <c r="J1547" s="150">
        <f>ROUND(I1547*H1547,3)</f>
        <v>0</v>
      </c>
      <c r="K1547" s="152"/>
      <c r="L1547" s="34"/>
      <c r="M1547" s="153" t="s">
        <v>1</v>
      </c>
      <c r="N1547" s="154" t="s">
        <v>44</v>
      </c>
      <c r="O1547" s="59"/>
      <c r="P1547" s="155">
        <f>O1547*H1547</f>
        <v>0</v>
      </c>
      <c r="Q1547" s="155">
        <v>2.504E-2</v>
      </c>
      <c r="R1547" s="155">
        <f>Q1547*H1547</f>
        <v>1.2913128</v>
      </c>
      <c r="S1547" s="155">
        <v>0</v>
      </c>
      <c r="T1547" s="156">
        <f>S1547*H1547</f>
        <v>0</v>
      </c>
      <c r="U1547" s="33"/>
      <c r="V1547" s="33"/>
      <c r="W1547" s="33"/>
      <c r="X1547" s="33"/>
      <c r="Y1547" s="33"/>
      <c r="Z1547" s="33"/>
      <c r="AA1547" s="33"/>
      <c r="AB1547" s="33"/>
      <c r="AC1547" s="33"/>
      <c r="AD1547" s="33"/>
      <c r="AE1547" s="33"/>
      <c r="AR1547" s="157" t="s">
        <v>325</v>
      </c>
      <c r="AT1547" s="157" t="s">
        <v>171</v>
      </c>
      <c r="AU1547" s="157" t="s">
        <v>176</v>
      </c>
      <c r="AY1547" s="18" t="s">
        <v>169</v>
      </c>
      <c r="BE1547" s="158">
        <f>IF(N1547="základná",J1547,0)</f>
        <v>0</v>
      </c>
      <c r="BF1547" s="158">
        <f>IF(N1547="znížená",J1547,0)</f>
        <v>0</v>
      </c>
      <c r="BG1547" s="158">
        <f>IF(N1547="zákl. prenesená",J1547,0)</f>
        <v>0</v>
      </c>
      <c r="BH1547" s="158">
        <f>IF(N1547="zníž. prenesená",J1547,0)</f>
        <v>0</v>
      </c>
      <c r="BI1547" s="158">
        <f>IF(N1547="nulová",J1547,0)</f>
        <v>0</v>
      </c>
      <c r="BJ1547" s="18" t="s">
        <v>176</v>
      </c>
      <c r="BK1547" s="159">
        <f>ROUND(I1547*H1547,3)</f>
        <v>0</v>
      </c>
      <c r="BL1547" s="18" t="s">
        <v>325</v>
      </c>
      <c r="BM1547" s="157" t="s">
        <v>1807</v>
      </c>
    </row>
    <row r="1548" spans="1:65" s="14" customFormat="1">
      <c r="B1548" s="169"/>
      <c r="D1548" s="161" t="s">
        <v>178</v>
      </c>
      <c r="E1548" s="170" t="s">
        <v>1</v>
      </c>
      <c r="F1548" s="171" t="s">
        <v>1808</v>
      </c>
      <c r="H1548" s="170" t="s">
        <v>1</v>
      </c>
      <c r="I1548" s="172"/>
      <c r="L1548" s="169"/>
      <c r="M1548" s="173"/>
      <c r="N1548" s="174"/>
      <c r="O1548" s="174"/>
      <c r="P1548" s="174"/>
      <c r="Q1548" s="174"/>
      <c r="R1548" s="174"/>
      <c r="S1548" s="174"/>
      <c r="T1548" s="175"/>
      <c r="AT1548" s="170" t="s">
        <v>178</v>
      </c>
      <c r="AU1548" s="170" t="s">
        <v>176</v>
      </c>
      <c r="AV1548" s="14" t="s">
        <v>86</v>
      </c>
      <c r="AW1548" s="14" t="s">
        <v>33</v>
      </c>
      <c r="AX1548" s="14" t="s">
        <v>78</v>
      </c>
      <c r="AY1548" s="170" t="s">
        <v>169</v>
      </c>
    </row>
    <row r="1549" spans="1:65" s="13" customFormat="1">
      <c r="B1549" s="160"/>
      <c r="D1549" s="161" t="s">
        <v>178</v>
      </c>
      <c r="E1549" s="162" t="s">
        <v>1</v>
      </c>
      <c r="F1549" s="163" t="s">
        <v>1809</v>
      </c>
      <c r="H1549" s="164">
        <v>51.57</v>
      </c>
      <c r="I1549" s="165"/>
      <c r="L1549" s="160"/>
      <c r="M1549" s="166"/>
      <c r="N1549" s="167"/>
      <c r="O1549" s="167"/>
      <c r="P1549" s="167"/>
      <c r="Q1549" s="167"/>
      <c r="R1549" s="167"/>
      <c r="S1549" s="167"/>
      <c r="T1549" s="168"/>
      <c r="AT1549" s="162" t="s">
        <v>178</v>
      </c>
      <c r="AU1549" s="162" t="s">
        <v>176</v>
      </c>
      <c r="AV1549" s="13" t="s">
        <v>176</v>
      </c>
      <c r="AW1549" s="13" t="s">
        <v>33</v>
      </c>
      <c r="AX1549" s="13" t="s">
        <v>86</v>
      </c>
      <c r="AY1549" s="162" t="s">
        <v>169</v>
      </c>
    </row>
    <row r="1550" spans="1:65" s="2" customFormat="1" ht="14.4" customHeight="1">
      <c r="A1550" s="33"/>
      <c r="B1550" s="145"/>
      <c r="C1550" s="146" t="s">
        <v>1810</v>
      </c>
      <c r="D1550" s="146" t="s">
        <v>171</v>
      </c>
      <c r="E1550" s="147" t="s">
        <v>1811</v>
      </c>
      <c r="F1550" s="148" t="s">
        <v>1812</v>
      </c>
      <c r="G1550" s="149" t="s">
        <v>1488</v>
      </c>
      <c r="H1550" s="151"/>
      <c r="I1550" s="151"/>
      <c r="J1550" s="150">
        <f>ROUND(I1550*H1550,3)</f>
        <v>0</v>
      </c>
      <c r="K1550" s="152"/>
      <c r="L1550" s="34"/>
      <c r="M1550" s="153" t="s">
        <v>1</v>
      </c>
      <c r="N1550" s="154" t="s">
        <v>44</v>
      </c>
      <c r="O1550" s="59"/>
      <c r="P1550" s="155">
        <f>O1550*H1550</f>
        <v>0</v>
      </c>
      <c r="Q1550" s="155">
        <v>0</v>
      </c>
      <c r="R1550" s="155">
        <f>Q1550*H1550</f>
        <v>0</v>
      </c>
      <c r="S1550" s="155">
        <v>0</v>
      </c>
      <c r="T1550" s="156">
        <f>S1550*H1550</f>
        <v>0</v>
      </c>
      <c r="U1550" s="33"/>
      <c r="V1550" s="33"/>
      <c r="W1550" s="33"/>
      <c r="X1550" s="33"/>
      <c r="Y1550" s="33"/>
      <c r="Z1550" s="33"/>
      <c r="AA1550" s="33"/>
      <c r="AB1550" s="33"/>
      <c r="AC1550" s="33"/>
      <c r="AD1550" s="33"/>
      <c r="AE1550" s="33"/>
      <c r="AR1550" s="157" t="s">
        <v>325</v>
      </c>
      <c r="AT1550" s="157" t="s">
        <v>171</v>
      </c>
      <c r="AU1550" s="157" t="s">
        <v>176</v>
      </c>
      <c r="AY1550" s="18" t="s">
        <v>169</v>
      </c>
      <c r="BE1550" s="158">
        <f>IF(N1550="základná",J1550,0)</f>
        <v>0</v>
      </c>
      <c r="BF1550" s="158">
        <f>IF(N1550="znížená",J1550,0)</f>
        <v>0</v>
      </c>
      <c r="BG1550" s="158">
        <f>IF(N1550="zákl. prenesená",J1550,0)</f>
        <v>0</v>
      </c>
      <c r="BH1550" s="158">
        <f>IF(N1550="zníž. prenesená",J1550,0)</f>
        <v>0</v>
      </c>
      <c r="BI1550" s="158">
        <f>IF(N1550="nulová",J1550,0)</f>
        <v>0</v>
      </c>
      <c r="BJ1550" s="18" t="s">
        <v>176</v>
      </c>
      <c r="BK1550" s="159">
        <f>ROUND(I1550*H1550,3)</f>
        <v>0</v>
      </c>
      <c r="BL1550" s="18" t="s">
        <v>325</v>
      </c>
      <c r="BM1550" s="157" t="s">
        <v>1813</v>
      </c>
    </row>
    <row r="1551" spans="1:65" s="12" customFormat="1" ht="22.75" customHeight="1">
      <c r="B1551" s="132"/>
      <c r="D1551" s="133" t="s">
        <v>77</v>
      </c>
      <c r="E1551" s="143" t="s">
        <v>1814</v>
      </c>
      <c r="F1551" s="143" t="s">
        <v>1815</v>
      </c>
      <c r="I1551" s="135"/>
      <c r="J1551" s="144">
        <f>BK1551</f>
        <v>0</v>
      </c>
      <c r="L1551" s="132"/>
      <c r="M1551" s="137"/>
      <c r="N1551" s="138"/>
      <c r="O1551" s="138"/>
      <c r="P1551" s="139">
        <f>SUM(P1552:P1571)</f>
        <v>0</v>
      </c>
      <c r="Q1551" s="138"/>
      <c r="R1551" s="139">
        <f>SUM(R1552:R1571)</f>
        <v>0.50372775000000003</v>
      </c>
      <c r="S1551" s="138"/>
      <c r="T1551" s="140">
        <f>SUM(T1552:T1571)</f>
        <v>0</v>
      </c>
      <c r="AR1551" s="133" t="s">
        <v>176</v>
      </c>
      <c r="AT1551" s="141" t="s">
        <v>77</v>
      </c>
      <c r="AU1551" s="141" t="s">
        <v>86</v>
      </c>
      <c r="AY1551" s="133" t="s">
        <v>169</v>
      </c>
      <c r="BK1551" s="142">
        <f>SUM(BK1552:BK1571)</f>
        <v>0</v>
      </c>
    </row>
    <row r="1552" spans="1:65" s="2" customFormat="1" ht="24.15" customHeight="1">
      <c r="A1552" s="33"/>
      <c r="B1552" s="145"/>
      <c r="C1552" s="146" t="s">
        <v>1816</v>
      </c>
      <c r="D1552" s="146" t="s">
        <v>171</v>
      </c>
      <c r="E1552" s="147" t="s">
        <v>1817</v>
      </c>
      <c r="F1552" s="148" t="s">
        <v>1818</v>
      </c>
      <c r="G1552" s="149" t="s">
        <v>353</v>
      </c>
      <c r="H1552" s="150">
        <v>29.3</v>
      </c>
      <c r="I1552" s="151"/>
      <c r="J1552" s="150">
        <f t="shared" ref="J1552:J1558" si="10">ROUND(I1552*H1552,3)</f>
        <v>0</v>
      </c>
      <c r="K1552" s="152"/>
      <c r="L1552" s="34"/>
      <c r="M1552" s="153" t="s">
        <v>1</v>
      </c>
      <c r="N1552" s="154" t="s">
        <v>44</v>
      </c>
      <c r="O1552" s="59"/>
      <c r="P1552" s="155">
        <f t="shared" ref="P1552:P1558" si="11">O1552*H1552</f>
        <v>0</v>
      </c>
      <c r="Q1552" s="155">
        <v>1.8799999999999999E-3</v>
      </c>
      <c r="R1552" s="155">
        <f t="shared" ref="R1552:R1558" si="12">Q1552*H1552</f>
        <v>5.5084000000000001E-2</v>
      </c>
      <c r="S1552" s="155">
        <v>0</v>
      </c>
      <c r="T1552" s="156">
        <f t="shared" ref="T1552:T1558" si="13">S1552*H1552</f>
        <v>0</v>
      </c>
      <c r="U1552" s="33"/>
      <c r="V1552" s="33"/>
      <c r="W1552" s="33"/>
      <c r="X1552" s="33"/>
      <c r="Y1552" s="33"/>
      <c r="Z1552" s="33"/>
      <c r="AA1552" s="33"/>
      <c r="AB1552" s="33"/>
      <c r="AC1552" s="33"/>
      <c r="AD1552" s="33"/>
      <c r="AE1552" s="33"/>
      <c r="AR1552" s="157" t="s">
        <v>325</v>
      </c>
      <c r="AT1552" s="157" t="s">
        <v>171</v>
      </c>
      <c r="AU1552" s="157" t="s">
        <v>176</v>
      </c>
      <c r="AY1552" s="18" t="s">
        <v>169</v>
      </c>
      <c r="BE1552" s="158">
        <f t="shared" ref="BE1552:BE1558" si="14">IF(N1552="základná",J1552,0)</f>
        <v>0</v>
      </c>
      <c r="BF1552" s="158">
        <f t="shared" ref="BF1552:BF1558" si="15">IF(N1552="znížená",J1552,0)</f>
        <v>0</v>
      </c>
      <c r="BG1552" s="158">
        <f t="shared" ref="BG1552:BG1558" si="16">IF(N1552="zákl. prenesená",J1552,0)</f>
        <v>0</v>
      </c>
      <c r="BH1552" s="158">
        <f t="shared" ref="BH1552:BH1558" si="17">IF(N1552="zníž. prenesená",J1552,0)</f>
        <v>0</v>
      </c>
      <c r="BI1552" s="158">
        <f t="shared" ref="BI1552:BI1558" si="18">IF(N1552="nulová",J1552,0)</f>
        <v>0</v>
      </c>
      <c r="BJ1552" s="18" t="s">
        <v>176</v>
      </c>
      <c r="BK1552" s="159">
        <f t="shared" ref="BK1552:BK1558" si="19">ROUND(I1552*H1552,3)</f>
        <v>0</v>
      </c>
      <c r="BL1552" s="18" t="s">
        <v>325</v>
      </c>
      <c r="BM1552" s="157" t="s">
        <v>1819</v>
      </c>
    </row>
    <row r="1553" spans="1:65" s="2" customFormat="1" ht="37.75" customHeight="1">
      <c r="A1553" s="33"/>
      <c r="B1553" s="145"/>
      <c r="C1553" s="146" t="s">
        <v>1820</v>
      </c>
      <c r="D1553" s="146" t="s">
        <v>171</v>
      </c>
      <c r="E1553" s="147" t="s">
        <v>1821</v>
      </c>
      <c r="F1553" s="148" t="s">
        <v>1822</v>
      </c>
      <c r="G1553" s="149" t="s">
        <v>369</v>
      </c>
      <c r="H1553" s="150">
        <v>5</v>
      </c>
      <c r="I1553" s="151"/>
      <c r="J1553" s="150">
        <f t="shared" si="10"/>
        <v>0</v>
      </c>
      <c r="K1553" s="152"/>
      <c r="L1553" s="34"/>
      <c r="M1553" s="153" t="s">
        <v>1</v>
      </c>
      <c r="N1553" s="154" t="s">
        <v>44</v>
      </c>
      <c r="O1553" s="59"/>
      <c r="P1553" s="155">
        <f t="shared" si="11"/>
        <v>0</v>
      </c>
      <c r="Q1553" s="155">
        <v>4.6499999999999996E-3</v>
      </c>
      <c r="R1553" s="155">
        <f t="shared" si="12"/>
        <v>2.325E-2</v>
      </c>
      <c r="S1553" s="155">
        <v>0</v>
      </c>
      <c r="T1553" s="156">
        <f t="shared" si="13"/>
        <v>0</v>
      </c>
      <c r="U1553" s="33"/>
      <c r="V1553" s="33"/>
      <c r="W1553" s="33"/>
      <c r="X1553" s="33"/>
      <c r="Y1553" s="33"/>
      <c r="Z1553" s="33"/>
      <c r="AA1553" s="33"/>
      <c r="AB1553" s="33"/>
      <c r="AC1553" s="33"/>
      <c r="AD1553" s="33"/>
      <c r="AE1553" s="33"/>
      <c r="AR1553" s="157" t="s">
        <v>325</v>
      </c>
      <c r="AT1553" s="157" t="s">
        <v>171</v>
      </c>
      <c r="AU1553" s="157" t="s">
        <v>176</v>
      </c>
      <c r="AY1553" s="18" t="s">
        <v>169</v>
      </c>
      <c r="BE1553" s="158">
        <f t="shared" si="14"/>
        <v>0</v>
      </c>
      <c r="BF1553" s="158">
        <f t="shared" si="15"/>
        <v>0</v>
      </c>
      <c r="BG1553" s="158">
        <f t="shared" si="16"/>
        <v>0</v>
      </c>
      <c r="BH1553" s="158">
        <f t="shared" si="17"/>
        <v>0</v>
      </c>
      <c r="BI1553" s="158">
        <f t="shared" si="18"/>
        <v>0</v>
      </c>
      <c r="BJ1553" s="18" t="s">
        <v>176</v>
      </c>
      <c r="BK1553" s="159">
        <f t="shared" si="19"/>
        <v>0</v>
      </c>
      <c r="BL1553" s="18" t="s">
        <v>325</v>
      </c>
      <c r="BM1553" s="157" t="s">
        <v>1823</v>
      </c>
    </row>
    <row r="1554" spans="1:65" s="2" customFormat="1" ht="24.15" customHeight="1">
      <c r="A1554" s="33"/>
      <c r="B1554" s="145"/>
      <c r="C1554" s="146" t="s">
        <v>1824</v>
      </c>
      <c r="D1554" s="146" t="s">
        <v>171</v>
      </c>
      <c r="E1554" s="147" t="s">
        <v>1825</v>
      </c>
      <c r="F1554" s="148" t="s">
        <v>1826</v>
      </c>
      <c r="G1554" s="149" t="s">
        <v>353</v>
      </c>
      <c r="H1554" s="150">
        <v>15.4</v>
      </c>
      <c r="I1554" s="151"/>
      <c r="J1554" s="150">
        <f t="shared" si="10"/>
        <v>0</v>
      </c>
      <c r="K1554" s="152"/>
      <c r="L1554" s="34"/>
      <c r="M1554" s="153" t="s">
        <v>1</v>
      </c>
      <c r="N1554" s="154" t="s">
        <v>44</v>
      </c>
      <c r="O1554" s="59"/>
      <c r="P1554" s="155">
        <f t="shared" si="11"/>
        <v>0</v>
      </c>
      <c r="Q1554" s="155">
        <v>1.6800000000000001E-3</v>
      </c>
      <c r="R1554" s="155">
        <f t="shared" si="12"/>
        <v>2.5872000000000003E-2</v>
      </c>
      <c r="S1554" s="155">
        <v>0</v>
      </c>
      <c r="T1554" s="156">
        <f t="shared" si="13"/>
        <v>0</v>
      </c>
      <c r="U1554" s="33"/>
      <c r="V1554" s="33"/>
      <c r="W1554" s="33"/>
      <c r="X1554" s="33"/>
      <c r="Y1554" s="33"/>
      <c r="Z1554" s="33"/>
      <c r="AA1554" s="33"/>
      <c r="AB1554" s="33"/>
      <c r="AC1554" s="33"/>
      <c r="AD1554" s="33"/>
      <c r="AE1554" s="33"/>
      <c r="AR1554" s="157" t="s">
        <v>325</v>
      </c>
      <c r="AT1554" s="157" t="s">
        <v>171</v>
      </c>
      <c r="AU1554" s="157" t="s">
        <v>176</v>
      </c>
      <c r="AY1554" s="18" t="s">
        <v>169</v>
      </c>
      <c r="BE1554" s="158">
        <f t="shared" si="14"/>
        <v>0</v>
      </c>
      <c r="BF1554" s="158">
        <f t="shared" si="15"/>
        <v>0</v>
      </c>
      <c r="BG1554" s="158">
        <f t="shared" si="16"/>
        <v>0</v>
      </c>
      <c r="BH1554" s="158">
        <f t="shared" si="17"/>
        <v>0</v>
      </c>
      <c r="BI1554" s="158">
        <f t="shared" si="18"/>
        <v>0</v>
      </c>
      <c r="BJ1554" s="18" t="s">
        <v>176</v>
      </c>
      <c r="BK1554" s="159">
        <f t="shared" si="19"/>
        <v>0</v>
      </c>
      <c r="BL1554" s="18" t="s">
        <v>325</v>
      </c>
      <c r="BM1554" s="157" t="s">
        <v>1827</v>
      </c>
    </row>
    <row r="1555" spans="1:65" s="2" customFormat="1" ht="24.15" customHeight="1">
      <c r="A1555" s="33"/>
      <c r="B1555" s="145"/>
      <c r="C1555" s="146" t="s">
        <v>1828</v>
      </c>
      <c r="D1555" s="146" t="s">
        <v>171</v>
      </c>
      <c r="E1555" s="147" t="s">
        <v>1829</v>
      </c>
      <c r="F1555" s="148" t="s">
        <v>1830</v>
      </c>
      <c r="G1555" s="149" t="s">
        <v>353</v>
      </c>
      <c r="H1555" s="150">
        <v>18.149999999999999</v>
      </c>
      <c r="I1555" s="151"/>
      <c r="J1555" s="150">
        <f t="shared" si="10"/>
        <v>0</v>
      </c>
      <c r="K1555" s="152"/>
      <c r="L1555" s="34"/>
      <c r="M1555" s="153" t="s">
        <v>1</v>
      </c>
      <c r="N1555" s="154" t="s">
        <v>44</v>
      </c>
      <c r="O1555" s="59"/>
      <c r="P1555" s="155">
        <f t="shared" si="11"/>
        <v>0</v>
      </c>
      <c r="Q1555" s="155">
        <v>2.0200000000000001E-3</v>
      </c>
      <c r="R1555" s="155">
        <f t="shared" si="12"/>
        <v>3.6663000000000001E-2</v>
      </c>
      <c r="S1555" s="155">
        <v>0</v>
      </c>
      <c r="T1555" s="156">
        <f t="shared" si="13"/>
        <v>0</v>
      </c>
      <c r="U1555" s="33"/>
      <c r="V1555" s="33"/>
      <c r="W1555" s="33"/>
      <c r="X1555" s="33"/>
      <c r="Y1555" s="33"/>
      <c r="Z1555" s="33"/>
      <c r="AA1555" s="33"/>
      <c r="AB1555" s="33"/>
      <c r="AC1555" s="33"/>
      <c r="AD1555" s="33"/>
      <c r="AE1555" s="33"/>
      <c r="AR1555" s="157" t="s">
        <v>325</v>
      </c>
      <c r="AT1555" s="157" t="s">
        <v>171</v>
      </c>
      <c r="AU1555" s="157" t="s">
        <v>176</v>
      </c>
      <c r="AY1555" s="18" t="s">
        <v>169</v>
      </c>
      <c r="BE1555" s="158">
        <f t="shared" si="14"/>
        <v>0</v>
      </c>
      <c r="BF1555" s="158">
        <f t="shared" si="15"/>
        <v>0</v>
      </c>
      <c r="BG1555" s="158">
        <f t="shared" si="16"/>
        <v>0</v>
      </c>
      <c r="BH1555" s="158">
        <f t="shared" si="17"/>
        <v>0</v>
      </c>
      <c r="BI1555" s="158">
        <f t="shared" si="18"/>
        <v>0</v>
      </c>
      <c r="BJ1555" s="18" t="s">
        <v>176</v>
      </c>
      <c r="BK1555" s="159">
        <f t="shared" si="19"/>
        <v>0</v>
      </c>
      <c r="BL1555" s="18" t="s">
        <v>325</v>
      </c>
      <c r="BM1555" s="157" t="s">
        <v>1831</v>
      </c>
    </row>
    <row r="1556" spans="1:65" s="2" customFormat="1" ht="14.4" customHeight="1">
      <c r="A1556" s="33"/>
      <c r="B1556" s="145"/>
      <c r="C1556" s="146" t="s">
        <v>1832</v>
      </c>
      <c r="D1556" s="146" t="s">
        <v>171</v>
      </c>
      <c r="E1556" s="147" t="s">
        <v>1833</v>
      </c>
      <c r="F1556" s="148" t="s">
        <v>1834</v>
      </c>
      <c r="G1556" s="149" t="s">
        <v>369</v>
      </c>
      <c r="H1556" s="150">
        <v>5</v>
      </c>
      <c r="I1556" s="151"/>
      <c r="J1556" s="150">
        <f t="shared" si="10"/>
        <v>0</v>
      </c>
      <c r="K1556" s="152"/>
      <c r="L1556" s="34"/>
      <c r="M1556" s="153" t="s">
        <v>1</v>
      </c>
      <c r="N1556" s="154" t="s">
        <v>44</v>
      </c>
      <c r="O1556" s="59"/>
      <c r="P1556" s="155">
        <f t="shared" si="11"/>
        <v>0</v>
      </c>
      <c r="Q1556" s="155">
        <v>0</v>
      </c>
      <c r="R1556" s="155">
        <f t="shared" si="12"/>
        <v>0</v>
      </c>
      <c r="S1556" s="155">
        <v>0</v>
      </c>
      <c r="T1556" s="156">
        <f t="shared" si="13"/>
        <v>0</v>
      </c>
      <c r="U1556" s="33"/>
      <c r="V1556" s="33"/>
      <c r="W1556" s="33"/>
      <c r="X1556" s="33"/>
      <c r="Y1556" s="33"/>
      <c r="Z1556" s="33"/>
      <c r="AA1556" s="33"/>
      <c r="AB1556" s="33"/>
      <c r="AC1556" s="33"/>
      <c r="AD1556" s="33"/>
      <c r="AE1556" s="33"/>
      <c r="AR1556" s="157" t="s">
        <v>325</v>
      </c>
      <c r="AT1556" s="157" t="s">
        <v>171</v>
      </c>
      <c r="AU1556" s="157" t="s">
        <v>176</v>
      </c>
      <c r="AY1556" s="18" t="s">
        <v>169</v>
      </c>
      <c r="BE1556" s="158">
        <f t="shared" si="14"/>
        <v>0</v>
      </c>
      <c r="BF1556" s="158">
        <f t="shared" si="15"/>
        <v>0</v>
      </c>
      <c r="BG1556" s="158">
        <f t="shared" si="16"/>
        <v>0</v>
      </c>
      <c r="BH1556" s="158">
        <f t="shared" si="17"/>
        <v>0</v>
      </c>
      <c r="BI1556" s="158">
        <f t="shared" si="18"/>
        <v>0</v>
      </c>
      <c r="BJ1556" s="18" t="s">
        <v>176</v>
      </c>
      <c r="BK1556" s="159">
        <f t="shared" si="19"/>
        <v>0</v>
      </c>
      <c r="BL1556" s="18" t="s">
        <v>325</v>
      </c>
      <c r="BM1556" s="157" t="s">
        <v>1835</v>
      </c>
    </row>
    <row r="1557" spans="1:65" s="2" customFormat="1" ht="24.15" customHeight="1">
      <c r="A1557" s="33"/>
      <c r="B1557" s="145"/>
      <c r="C1557" s="146" t="s">
        <v>1836</v>
      </c>
      <c r="D1557" s="146" t="s">
        <v>171</v>
      </c>
      <c r="E1557" s="147" t="s">
        <v>1837</v>
      </c>
      <c r="F1557" s="148" t="s">
        <v>1838</v>
      </c>
      <c r="G1557" s="149" t="s">
        <v>369</v>
      </c>
      <c r="H1557" s="150">
        <v>5</v>
      </c>
      <c r="I1557" s="151"/>
      <c r="J1557" s="150">
        <f t="shared" si="10"/>
        <v>0</v>
      </c>
      <c r="K1557" s="152"/>
      <c r="L1557" s="34"/>
      <c r="M1557" s="153" t="s">
        <v>1</v>
      </c>
      <c r="N1557" s="154" t="s">
        <v>44</v>
      </c>
      <c r="O1557" s="59"/>
      <c r="P1557" s="155">
        <f t="shared" si="11"/>
        <v>0</v>
      </c>
      <c r="Q1557" s="155">
        <v>1.8E-3</v>
      </c>
      <c r="R1557" s="155">
        <f t="shared" si="12"/>
        <v>8.9999999999999993E-3</v>
      </c>
      <c r="S1557" s="155">
        <v>0</v>
      </c>
      <c r="T1557" s="156">
        <f t="shared" si="13"/>
        <v>0</v>
      </c>
      <c r="U1557" s="33"/>
      <c r="V1557" s="33"/>
      <c r="W1557" s="33"/>
      <c r="X1557" s="33"/>
      <c r="Y1557" s="33"/>
      <c r="Z1557" s="33"/>
      <c r="AA1557" s="33"/>
      <c r="AB1557" s="33"/>
      <c r="AC1557" s="33"/>
      <c r="AD1557" s="33"/>
      <c r="AE1557" s="33"/>
      <c r="AR1557" s="157" t="s">
        <v>325</v>
      </c>
      <c r="AT1557" s="157" t="s">
        <v>171</v>
      </c>
      <c r="AU1557" s="157" t="s">
        <v>176</v>
      </c>
      <c r="AY1557" s="18" t="s">
        <v>169</v>
      </c>
      <c r="BE1557" s="158">
        <f t="shared" si="14"/>
        <v>0</v>
      </c>
      <c r="BF1557" s="158">
        <f t="shared" si="15"/>
        <v>0</v>
      </c>
      <c r="BG1557" s="158">
        <f t="shared" si="16"/>
        <v>0</v>
      </c>
      <c r="BH1557" s="158">
        <f t="shared" si="17"/>
        <v>0</v>
      </c>
      <c r="BI1557" s="158">
        <f t="shared" si="18"/>
        <v>0</v>
      </c>
      <c r="BJ1557" s="18" t="s">
        <v>176</v>
      </c>
      <c r="BK1557" s="159">
        <f t="shared" si="19"/>
        <v>0</v>
      </c>
      <c r="BL1557" s="18" t="s">
        <v>325</v>
      </c>
      <c r="BM1557" s="157" t="s">
        <v>1839</v>
      </c>
    </row>
    <row r="1558" spans="1:65" s="2" customFormat="1" ht="14.4" customHeight="1">
      <c r="A1558" s="33"/>
      <c r="B1558" s="145"/>
      <c r="C1558" s="146" t="s">
        <v>1840</v>
      </c>
      <c r="D1558" s="146" t="s">
        <v>171</v>
      </c>
      <c r="E1558" s="147" t="s">
        <v>1841</v>
      </c>
      <c r="F1558" s="148" t="s">
        <v>1842</v>
      </c>
      <c r="G1558" s="149" t="s">
        <v>353</v>
      </c>
      <c r="H1558" s="150">
        <v>29.324999999999999</v>
      </c>
      <c r="I1558" s="151"/>
      <c r="J1558" s="150">
        <f t="shared" si="10"/>
        <v>0</v>
      </c>
      <c r="K1558" s="152"/>
      <c r="L1558" s="34"/>
      <c r="M1558" s="153" t="s">
        <v>1</v>
      </c>
      <c r="N1558" s="154" t="s">
        <v>44</v>
      </c>
      <c r="O1558" s="59"/>
      <c r="P1558" s="155">
        <f t="shared" si="11"/>
        <v>0</v>
      </c>
      <c r="Q1558" s="155">
        <v>1.91E-3</v>
      </c>
      <c r="R1558" s="155">
        <f t="shared" si="12"/>
        <v>5.6010749999999998E-2</v>
      </c>
      <c r="S1558" s="155">
        <v>0</v>
      </c>
      <c r="T1558" s="156">
        <f t="shared" si="13"/>
        <v>0</v>
      </c>
      <c r="U1558" s="33"/>
      <c r="V1558" s="33"/>
      <c r="W1558" s="33"/>
      <c r="X1558" s="33"/>
      <c r="Y1558" s="33"/>
      <c r="Z1558" s="33"/>
      <c r="AA1558" s="33"/>
      <c r="AB1558" s="33"/>
      <c r="AC1558" s="33"/>
      <c r="AD1558" s="33"/>
      <c r="AE1558" s="33"/>
      <c r="AR1558" s="157" t="s">
        <v>325</v>
      </c>
      <c r="AT1558" s="157" t="s">
        <v>171</v>
      </c>
      <c r="AU1558" s="157" t="s">
        <v>176</v>
      </c>
      <c r="AY1558" s="18" t="s">
        <v>169</v>
      </c>
      <c r="BE1558" s="158">
        <f t="shared" si="14"/>
        <v>0</v>
      </c>
      <c r="BF1558" s="158">
        <f t="shared" si="15"/>
        <v>0</v>
      </c>
      <c r="BG1558" s="158">
        <f t="shared" si="16"/>
        <v>0</v>
      </c>
      <c r="BH1558" s="158">
        <f t="shared" si="17"/>
        <v>0</v>
      </c>
      <c r="BI1558" s="158">
        <f t="shared" si="18"/>
        <v>0</v>
      </c>
      <c r="BJ1558" s="18" t="s">
        <v>176</v>
      </c>
      <c r="BK1558" s="159">
        <f t="shared" si="19"/>
        <v>0</v>
      </c>
      <c r="BL1558" s="18" t="s">
        <v>325</v>
      </c>
      <c r="BM1558" s="157" t="s">
        <v>1843</v>
      </c>
    </row>
    <row r="1559" spans="1:65" s="13" customFormat="1">
      <c r="B1559" s="160"/>
      <c r="D1559" s="161" t="s">
        <v>178</v>
      </c>
      <c r="E1559" s="162" t="s">
        <v>1</v>
      </c>
      <c r="F1559" s="163" t="s">
        <v>1844</v>
      </c>
      <c r="H1559" s="164">
        <v>3.05</v>
      </c>
      <c r="I1559" s="165"/>
      <c r="L1559" s="160"/>
      <c r="M1559" s="166"/>
      <c r="N1559" s="167"/>
      <c r="O1559" s="167"/>
      <c r="P1559" s="167"/>
      <c r="Q1559" s="167"/>
      <c r="R1559" s="167"/>
      <c r="S1559" s="167"/>
      <c r="T1559" s="168"/>
      <c r="AT1559" s="162" t="s">
        <v>178</v>
      </c>
      <c r="AU1559" s="162" t="s">
        <v>176</v>
      </c>
      <c r="AV1559" s="13" t="s">
        <v>176</v>
      </c>
      <c r="AW1559" s="13" t="s">
        <v>33</v>
      </c>
      <c r="AX1559" s="13" t="s">
        <v>78</v>
      </c>
      <c r="AY1559" s="162" t="s">
        <v>169</v>
      </c>
    </row>
    <row r="1560" spans="1:65" s="13" customFormat="1">
      <c r="B1560" s="160"/>
      <c r="D1560" s="161" t="s">
        <v>178</v>
      </c>
      <c r="E1560" s="162" t="s">
        <v>1</v>
      </c>
      <c r="F1560" s="163" t="s">
        <v>1845</v>
      </c>
      <c r="H1560" s="164">
        <v>3</v>
      </c>
      <c r="I1560" s="165"/>
      <c r="L1560" s="160"/>
      <c r="M1560" s="166"/>
      <c r="N1560" s="167"/>
      <c r="O1560" s="167"/>
      <c r="P1560" s="167"/>
      <c r="Q1560" s="167"/>
      <c r="R1560" s="167"/>
      <c r="S1560" s="167"/>
      <c r="T1560" s="168"/>
      <c r="AT1560" s="162" t="s">
        <v>178</v>
      </c>
      <c r="AU1560" s="162" t="s">
        <v>176</v>
      </c>
      <c r="AV1560" s="13" t="s">
        <v>176</v>
      </c>
      <c r="AW1560" s="13" t="s">
        <v>33</v>
      </c>
      <c r="AX1560" s="13" t="s">
        <v>78</v>
      </c>
      <c r="AY1560" s="162" t="s">
        <v>169</v>
      </c>
    </row>
    <row r="1561" spans="1:65" s="13" customFormat="1">
      <c r="B1561" s="160"/>
      <c r="D1561" s="161" t="s">
        <v>178</v>
      </c>
      <c r="E1561" s="162" t="s">
        <v>1</v>
      </c>
      <c r="F1561" s="163" t="s">
        <v>1846</v>
      </c>
      <c r="H1561" s="164">
        <v>5.5</v>
      </c>
      <c r="I1561" s="165"/>
      <c r="L1561" s="160"/>
      <c r="M1561" s="166"/>
      <c r="N1561" s="167"/>
      <c r="O1561" s="167"/>
      <c r="P1561" s="167"/>
      <c r="Q1561" s="167"/>
      <c r="R1561" s="167"/>
      <c r="S1561" s="167"/>
      <c r="T1561" s="168"/>
      <c r="AT1561" s="162" t="s">
        <v>178</v>
      </c>
      <c r="AU1561" s="162" t="s">
        <v>176</v>
      </c>
      <c r="AV1561" s="13" t="s">
        <v>176</v>
      </c>
      <c r="AW1561" s="13" t="s">
        <v>33</v>
      </c>
      <c r="AX1561" s="13" t="s">
        <v>78</v>
      </c>
      <c r="AY1561" s="162" t="s">
        <v>169</v>
      </c>
    </row>
    <row r="1562" spans="1:65" s="13" customFormat="1">
      <c r="B1562" s="160"/>
      <c r="D1562" s="161" t="s">
        <v>178</v>
      </c>
      <c r="E1562" s="162" t="s">
        <v>1</v>
      </c>
      <c r="F1562" s="163" t="s">
        <v>1847</v>
      </c>
      <c r="H1562" s="164">
        <v>6.375</v>
      </c>
      <c r="I1562" s="165"/>
      <c r="L1562" s="160"/>
      <c r="M1562" s="166"/>
      <c r="N1562" s="167"/>
      <c r="O1562" s="167"/>
      <c r="P1562" s="167"/>
      <c r="Q1562" s="167"/>
      <c r="R1562" s="167"/>
      <c r="S1562" s="167"/>
      <c r="T1562" s="168"/>
      <c r="AT1562" s="162" t="s">
        <v>178</v>
      </c>
      <c r="AU1562" s="162" t="s">
        <v>176</v>
      </c>
      <c r="AV1562" s="13" t="s">
        <v>176</v>
      </c>
      <c r="AW1562" s="13" t="s">
        <v>33</v>
      </c>
      <c r="AX1562" s="13" t="s">
        <v>78</v>
      </c>
      <c r="AY1562" s="162" t="s">
        <v>169</v>
      </c>
    </row>
    <row r="1563" spans="1:65" s="13" customFormat="1">
      <c r="B1563" s="160"/>
      <c r="D1563" s="161" t="s">
        <v>178</v>
      </c>
      <c r="E1563" s="162" t="s">
        <v>1</v>
      </c>
      <c r="F1563" s="163" t="s">
        <v>1218</v>
      </c>
      <c r="H1563" s="164">
        <v>3</v>
      </c>
      <c r="I1563" s="165"/>
      <c r="L1563" s="160"/>
      <c r="M1563" s="166"/>
      <c r="N1563" s="167"/>
      <c r="O1563" s="167"/>
      <c r="P1563" s="167"/>
      <c r="Q1563" s="167"/>
      <c r="R1563" s="167"/>
      <c r="S1563" s="167"/>
      <c r="T1563" s="168"/>
      <c r="AT1563" s="162" t="s">
        <v>178</v>
      </c>
      <c r="AU1563" s="162" t="s">
        <v>176</v>
      </c>
      <c r="AV1563" s="13" t="s">
        <v>176</v>
      </c>
      <c r="AW1563" s="13" t="s">
        <v>33</v>
      </c>
      <c r="AX1563" s="13" t="s">
        <v>78</v>
      </c>
      <c r="AY1563" s="162" t="s">
        <v>169</v>
      </c>
    </row>
    <row r="1564" spans="1:65" s="13" customFormat="1">
      <c r="B1564" s="160"/>
      <c r="D1564" s="161" t="s">
        <v>178</v>
      </c>
      <c r="E1564" s="162" t="s">
        <v>1</v>
      </c>
      <c r="F1564" s="163" t="s">
        <v>1219</v>
      </c>
      <c r="H1564" s="164">
        <v>1.05</v>
      </c>
      <c r="I1564" s="165"/>
      <c r="L1564" s="160"/>
      <c r="M1564" s="166"/>
      <c r="N1564" s="167"/>
      <c r="O1564" s="167"/>
      <c r="P1564" s="167"/>
      <c r="Q1564" s="167"/>
      <c r="R1564" s="167"/>
      <c r="S1564" s="167"/>
      <c r="T1564" s="168"/>
      <c r="AT1564" s="162" t="s">
        <v>178</v>
      </c>
      <c r="AU1564" s="162" t="s">
        <v>176</v>
      </c>
      <c r="AV1564" s="13" t="s">
        <v>176</v>
      </c>
      <c r="AW1564" s="13" t="s">
        <v>33</v>
      </c>
      <c r="AX1564" s="13" t="s">
        <v>78</v>
      </c>
      <c r="AY1564" s="162" t="s">
        <v>169</v>
      </c>
    </row>
    <row r="1565" spans="1:65" s="13" customFormat="1">
      <c r="B1565" s="160"/>
      <c r="D1565" s="161" t="s">
        <v>178</v>
      </c>
      <c r="E1565" s="162" t="s">
        <v>1</v>
      </c>
      <c r="F1565" s="163" t="s">
        <v>1220</v>
      </c>
      <c r="H1565" s="164">
        <v>4.25</v>
      </c>
      <c r="I1565" s="165"/>
      <c r="L1565" s="160"/>
      <c r="M1565" s="166"/>
      <c r="N1565" s="167"/>
      <c r="O1565" s="167"/>
      <c r="P1565" s="167"/>
      <c r="Q1565" s="167"/>
      <c r="R1565" s="167"/>
      <c r="S1565" s="167"/>
      <c r="T1565" s="168"/>
      <c r="AT1565" s="162" t="s">
        <v>178</v>
      </c>
      <c r="AU1565" s="162" t="s">
        <v>176</v>
      </c>
      <c r="AV1565" s="13" t="s">
        <v>176</v>
      </c>
      <c r="AW1565" s="13" t="s">
        <v>33</v>
      </c>
      <c r="AX1565" s="13" t="s">
        <v>78</v>
      </c>
      <c r="AY1565" s="162" t="s">
        <v>169</v>
      </c>
    </row>
    <row r="1566" spans="1:65" s="13" customFormat="1">
      <c r="B1566" s="160"/>
      <c r="D1566" s="161" t="s">
        <v>178</v>
      </c>
      <c r="E1566" s="162" t="s">
        <v>1</v>
      </c>
      <c r="F1566" s="163" t="s">
        <v>1848</v>
      </c>
      <c r="H1566" s="164">
        <v>3.1</v>
      </c>
      <c r="I1566" s="165"/>
      <c r="L1566" s="160"/>
      <c r="M1566" s="166"/>
      <c r="N1566" s="167"/>
      <c r="O1566" s="167"/>
      <c r="P1566" s="167"/>
      <c r="Q1566" s="167"/>
      <c r="R1566" s="167"/>
      <c r="S1566" s="167"/>
      <c r="T1566" s="168"/>
      <c r="AT1566" s="162" t="s">
        <v>178</v>
      </c>
      <c r="AU1566" s="162" t="s">
        <v>176</v>
      </c>
      <c r="AV1566" s="13" t="s">
        <v>176</v>
      </c>
      <c r="AW1566" s="13" t="s">
        <v>33</v>
      </c>
      <c r="AX1566" s="13" t="s">
        <v>78</v>
      </c>
      <c r="AY1566" s="162" t="s">
        <v>169</v>
      </c>
    </row>
    <row r="1567" spans="1:65" s="15" customFormat="1">
      <c r="B1567" s="176"/>
      <c r="D1567" s="161" t="s">
        <v>178</v>
      </c>
      <c r="E1567" s="177" t="s">
        <v>1</v>
      </c>
      <c r="F1567" s="178" t="s">
        <v>186</v>
      </c>
      <c r="H1567" s="179">
        <v>29.325000000000003</v>
      </c>
      <c r="I1567" s="180"/>
      <c r="L1567" s="176"/>
      <c r="M1567" s="181"/>
      <c r="N1567" s="182"/>
      <c r="O1567" s="182"/>
      <c r="P1567" s="182"/>
      <c r="Q1567" s="182"/>
      <c r="R1567" s="182"/>
      <c r="S1567" s="182"/>
      <c r="T1567" s="183"/>
      <c r="AT1567" s="177" t="s">
        <v>178</v>
      </c>
      <c r="AU1567" s="177" t="s">
        <v>176</v>
      </c>
      <c r="AV1567" s="15" t="s">
        <v>175</v>
      </c>
      <c r="AW1567" s="15" t="s">
        <v>33</v>
      </c>
      <c r="AX1567" s="15" t="s">
        <v>86</v>
      </c>
      <c r="AY1567" s="177" t="s">
        <v>169</v>
      </c>
    </row>
    <row r="1568" spans="1:65" s="2" customFormat="1" ht="24.15" customHeight="1">
      <c r="A1568" s="33"/>
      <c r="B1568" s="145"/>
      <c r="C1568" s="192" t="s">
        <v>1849</v>
      </c>
      <c r="D1568" s="192" t="s">
        <v>345</v>
      </c>
      <c r="E1568" s="193" t="s">
        <v>1850</v>
      </c>
      <c r="F1568" s="194" t="s">
        <v>1851</v>
      </c>
      <c r="G1568" s="195" t="s">
        <v>353</v>
      </c>
      <c r="H1568" s="196">
        <v>29.324999999999999</v>
      </c>
      <c r="I1568" s="197"/>
      <c r="J1568" s="196">
        <f>ROUND(I1568*H1568,3)</f>
        <v>0</v>
      </c>
      <c r="K1568" s="198"/>
      <c r="L1568" s="199"/>
      <c r="M1568" s="200" t="s">
        <v>1</v>
      </c>
      <c r="N1568" s="201" t="s">
        <v>44</v>
      </c>
      <c r="O1568" s="59"/>
      <c r="P1568" s="155">
        <f>O1568*H1568</f>
        <v>0</v>
      </c>
      <c r="Q1568" s="155">
        <v>0</v>
      </c>
      <c r="R1568" s="155">
        <f>Q1568*H1568</f>
        <v>0</v>
      </c>
      <c r="S1568" s="155">
        <v>0</v>
      </c>
      <c r="T1568" s="156">
        <f>S1568*H1568</f>
        <v>0</v>
      </c>
      <c r="U1568" s="33"/>
      <c r="V1568" s="33"/>
      <c r="W1568" s="33"/>
      <c r="X1568" s="33"/>
      <c r="Y1568" s="33"/>
      <c r="Z1568" s="33"/>
      <c r="AA1568" s="33"/>
      <c r="AB1568" s="33"/>
      <c r="AC1568" s="33"/>
      <c r="AD1568" s="33"/>
      <c r="AE1568" s="33"/>
      <c r="AR1568" s="157" t="s">
        <v>468</v>
      </c>
      <c r="AT1568" s="157" t="s">
        <v>345</v>
      </c>
      <c r="AU1568" s="157" t="s">
        <v>176</v>
      </c>
      <c r="AY1568" s="18" t="s">
        <v>169</v>
      </c>
      <c r="BE1568" s="158">
        <f>IF(N1568="základná",J1568,0)</f>
        <v>0</v>
      </c>
      <c r="BF1568" s="158">
        <f>IF(N1568="znížená",J1568,0)</f>
        <v>0</v>
      </c>
      <c r="BG1568" s="158">
        <f>IF(N1568="zákl. prenesená",J1568,0)</f>
        <v>0</v>
      </c>
      <c r="BH1568" s="158">
        <f>IF(N1568="zníž. prenesená",J1568,0)</f>
        <v>0</v>
      </c>
      <c r="BI1568" s="158">
        <f>IF(N1568="nulová",J1568,0)</f>
        <v>0</v>
      </c>
      <c r="BJ1568" s="18" t="s">
        <v>176</v>
      </c>
      <c r="BK1568" s="159">
        <f>ROUND(I1568*H1568,3)</f>
        <v>0</v>
      </c>
      <c r="BL1568" s="18" t="s">
        <v>325</v>
      </c>
      <c r="BM1568" s="157" t="s">
        <v>1852</v>
      </c>
    </row>
    <row r="1569" spans="1:65" s="2" customFormat="1" ht="37.75" customHeight="1">
      <c r="A1569" s="33"/>
      <c r="B1569" s="145"/>
      <c r="C1569" s="146" t="s">
        <v>1853</v>
      </c>
      <c r="D1569" s="146" t="s">
        <v>171</v>
      </c>
      <c r="E1569" s="147" t="s">
        <v>1854</v>
      </c>
      <c r="F1569" s="148" t="s">
        <v>1855</v>
      </c>
      <c r="G1569" s="149" t="s">
        <v>353</v>
      </c>
      <c r="H1569" s="150">
        <v>113.95</v>
      </c>
      <c r="I1569" s="151"/>
      <c r="J1569" s="150">
        <f>ROUND(I1569*H1569,3)</f>
        <v>0</v>
      </c>
      <c r="K1569" s="152"/>
      <c r="L1569" s="34"/>
      <c r="M1569" s="153" t="s">
        <v>1</v>
      </c>
      <c r="N1569" s="154" t="s">
        <v>44</v>
      </c>
      <c r="O1569" s="59"/>
      <c r="P1569" s="155">
        <f>O1569*H1569</f>
        <v>0</v>
      </c>
      <c r="Q1569" s="155">
        <v>2.48E-3</v>
      </c>
      <c r="R1569" s="155">
        <f>Q1569*H1569</f>
        <v>0.28259600000000001</v>
      </c>
      <c r="S1569" s="155">
        <v>0</v>
      </c>
      <c r="T1569" s="156">
        <f>S1569*H1569</f>
        <v>0</v>
      </c>
      <c r="U1569" s="33"/>
      <c r="V1569" s="33"/>
      <c r="W1569" s="33"/>
      <c r="X1569" s="33"/>
      <c r="Y1569" s="33"/>
      <c r="Z1569" s="33"/>
      <c r="AA1569" s="33"/>
      <c r="AB1569" s="33"/>
      <c r="AC1569" s="33"/>
      <c r="AD1569" s="33"/>
      <c r="AE1569" s="33"/>
      <c r="AR1569" s="157" t="s">
        <v>325</v>
      </c>
      <c r="AT1569" s="157" t="s">
        <v>171</v>
      </c>
      <c r="AU1569" s="157" t="s">
        <v>176</v>
      </c>
      <c r="AY1569" s="18" t="s">
        <v>169</v>
      </c>
      <c r="BE1569" s="158">
        <f>IF(N1569="základná",J1569,0)</f>
        <v>0</v>
      </c>
      <c r="BF1569" s="158">
        <f>IF(N1569="znížená",J1569,0)</f>
        <v>0</v>
      </c>
      <c r="BG1569" s="158">
        <f>IF(N1569="zákl. prenesená",J1569,0)</f>
        <v>0</v>
      </c>
      <c r="BH1569" s="158">
        <f>IF(N1569="zníž. prenesená",J1569,0)</f>
        <v>0</v>
      </c>
      <c r="BI1569" s="158">
        <f>IF(N1569="nulová",J1569,0)</f>
        <v>0</v>
      </c>
      <c r="BJ1569" s="18" t="s">
        <v>176</v>
      </c>
      <c r="BK1569" s="159">
        <f>ROUND(I1569*H1569,3)</f>
        <v>0</v>
      </c>
      <c r="BL1569" s="18" t="s">
        <v>325</v>
      </c>
      <c r="BM1569" s="157" t="s">
        <v>1856</v>
      </c>
    </row>
    <row r="1570" spans="1:65" s="2" customFormat="1" ht="37.75" customHeight="1">
      <c r="A1570" s="33"/>
      <c r="B1570" s="145"/>
      <c r="C1570" s="146" t="s">
        <v>1857</v>
      </c>
      <c r="D1570" s="146" t="s">
        <v>171</v>
      </c>
      <c r="E1570" s="147" t="s">
        <v>1858</v>
      </c>
      <c r="F1570" s="148" t="s">
        <v>1859</v>
      </c>
      <c r="G1570" s="149" t="s">
        <v>353</v>
      </c>
      <c r="H1570" s="150">
        <v>6.15</v>
      </c>
      <c r="I1570" s="151"/>
      <c r="J1570" s="150">
        <f>ROUND(I1570*H1570,3)</f>
        <v>0</v>
      </c>
      <c r="K1570" s="152"/>
      <c r="L1570" s="34"/>
      <c r="M1570" s="153" t="s">
        <v>1</v>
      </c>
      <c r="N1570" s="154" t="s">
        <v>44</v>
      </c>
      <c r="O1570" s="59"/>
      <c r="P1570" s="155">
        <f>O1570*H1570</f>
        <v>0</v>
      </c>
      <c r="Q1570" s="155">
        <v>2.48E-3</v>
      </c>
      <c r="R1570" s="155">
        <f>Q1570*H1570</f>
        <v>1.5252000000000002E-2</v>
      </c>
      <c r="S1570" s="155">
        <v>0</v>
      </c>
      <c r="T1570" s="156">
        <f>S1570*H1570</f>
        <v>0</v>
      </c>
      <c r="U1570" s="33"/>
      <c r="V1570" s="33"/>
      <c r="W1570" s="33"/>
      <c r="X1570" s="33"/>
      <c r="Y1570" s="33"/>
      <c r="Z1570" s="33"/>
      <c r="AA1570" s="33"/>
      <c r="AB1570" s="33"/>
      <c r="AC1570" s="33"/>
      <c r="AD1570" s="33"/>
      <c r="AE1570" s="33"/>
      <c r="AR1570" s="157" t="s">
        <v>325</v>
      </c>
      <c r="AT1570" s="157" t="s">
        <v>171</v>
      </c>
      <c r="AU1570" s="157" t="s">
        <v>176</v>
      </c>
      <c r="AY1570" s="18" t="s">
        <v>169</v>
      </c>
      <c r="BE1570" s="158">
        <f>IF(N1570="základná",J1570,0)</f>
        <v>0</v>
      </c>
      <c r="BF1570" s="158">
        <f>IF(N1570="znížená",J1570,0)</f>
        <v>0</v>
      </c>
      <c r="BG1570" s="158">
        <f>IF(N1570="zákl. prenesená",J1570,0)</f>
        <v>0</v>
      </c>
      <c r="BH1570" s="158">
        <f>IF(N1570="zníž. prenesená",J1570,0)</f>
        <v>0</v>
      </c>
      <c r="BI1570" s="158">
        <f>IF(N1570="nulová",J1570,0)</f>
        <v>0</v>
      </c>
      <c r="BJ1570" s="18" t="s">
        <v>176</v>
      </c>
      <c r="BK1570" s="159">
        <f>ROUND(I1570*H1570,3)</f>
        <v>0</v>
      </c>
      <c r="BL1570" s="18" t="s">
        <v>325</v>
      </c>
      <c r="BM1570" s="157" t="s">
        <v>1860</v>
      </c>
    </row>
    <row r="1571" spans="1:65" s="2" customFormat="1" ht="24.15" customHeight="1">
      <c r="A1571" s="33"/>
      <c r="B1571" s="145"/>
      <c r="C1571" s="146" t="s">
        <v>1861</v>
      </c>
      <c r="D1571" s="146" t="s">
        <v>171</v>
      </c>
      <c r="E1571" s="147" t="s">
        <v>1862</v>
      </c>
      <c r="F1571" s="148" t="s">
        <v>1863</v>
      </c>
      <c r="G1571" s="149" t="s">
        <v>1488</v>
      </c>
      <c r="H1571" s="151"/>
      <c r="I1571" s="151"/>
      <c r="J1571" s="150">
        <f>ROUND(I1571*H1571,3)</f>
        <v>0</v>
      </c>
      <c r="K1571" s="152"/>
      <c r="L1571" s="34"/>
      <c r="M1571" s="153" t="s">
        <v>1</v>
      </c>
      <c r="N1571" s="154" t="s">
        <v>44</v>
      </c>
      <c r="O1571" s="59"/>
      <c r="P1571" s="155">
        <f>O1571*H1571</f>
        <v>0</v>
      </c>
      <c r="Q1571" s="155">
        <v>0</v>
      </c>
      <c r="R1571" s="155">
        <f>Q1571*H1571</f>
        <v>0</v>
      </c>
      <c r="S1571" s="155">
        <v>0</v>
      </c>
      <c r="T1571" s="156">
        <f>S1571*H1571</f>
        <v>0</v>
      </c>
      <c r="U1571" s="33"/>
      <c r="V1571" s="33"/>
      <c r="W1571" s="33"/>
      <c r="X1571" s="33"/>
      <c r="Y1571" s="33"/>
      <c r="Z1571" s="33"/>
      <c r="AA1571" s="33"/>
      <c r="AB1571" s="33"/>
      <c r="AC1571" s="33"/>
      <c r="AD1571" s="33"/>
      <c r="AE1571" s="33"/>
      <c r="AR1571" s="157" t="s">
        <v>325</v>
      </c>
      <c r="AT1571" s="157" t="s">
        <v>171</v>
      </c>
      <c r="AU1571" s="157" t="s">
        <v>176</v>
      </c>
      <c r="AY1571" s="18" t="s">
        <v>169</v>
      </c>
      <c r="BE1571" s="158">
        <f>IF(N1571="základná",J1571,0)</f>
        <v>0</v>
      </c>
      <c r="BF1571" s="158">
        <f>IF(N1571="znížená",J1571,0)</f>
        <v>0</v>
      </c>
      <c r="BG1571" s="158">
        <f>IF(N1571="zákl. prenesená",J1571,0)</f>
        <v>0</v>
      </c>
      <c r="BH1571" s="158">
        <f>IF(N1571="zníž. prenesená",J1571,0)</f>
        <v>0</v>
      </c>
      <c r="BI1571" s="158">
        <f>IF(N1571="nulová",J1571,0)</f>
        <v>0</v>
      </c>
      <c r="BJ1571" s="18" t="s">
        <v>176</v>
      </c>
      <c r="BK1571" s="159">
        <f>ROUND(I1571*H1571,3)</f>
        <v>0</v>
      </c>
      <c r="BL1571" s="18" t="s">
        <v>325</v>
      </c>
      <c r="BM1571" s="157" t="s">
        <v>1864</v>
      </c>
    </row>
    <row r="1572" spans="1:65" s="12" customFormat="1" ht="22.75" customHeight="1">
      <c r="B1572" s="132"/>
      <c r="D1572" s="133" t="s">
        <v>77</v>
      </c>
      <c r="E1572" s="143" t="s">
        <v>1865</v>
      </c>
      <c r="F1572" s="143" t="s">
        <v>1866</v>
      </c>
      <c r="I1572" s="135"/>
      <c r="J1572" s="144">
        <f>BK1572</f>
        <v>0</v>
      </c>
      <c r="L1572" s="132"/>
      <c r="M1572" s="137"/>
      <c r="N1572" s="138"/>
      <c r="O1572" s="138"/>
      <c r="P1572" s="139">
        <f>SUM(P1573:P1646)</f>
        <v>0</v>
      </c>
      <c r="Q1572" s="138"/>
      <c r="R1572" s="139">
        <f>SUM(R1573:R1646)</f>
        <v>0.48892000000000008</v>
      </c>
      <c r="S1572" s="138"/>
      <c r="T1572" s="140">
        <f>SUM(T1573:T1646)</f>
        <v>0</v>
      </c>
      <c r="AR1572" s="133" t="s">
        <v>176</v>
      </c>
      <c r="AT1572" s="141" t="s">
        <v>77</v>
      </c>
      <c r="AU1572" s="141" t="s">
        <v>86</v>
      </c>
      <c r="AY1572" s="133" t="s">
        <v>169</v>
      </c>
      <c r="BK1572" s="142">
        <f>SUM(BK1573:BK1646)</f>
        <v>0</v>
      </c>
    </row>
    <row r="1573" spans="1:65" s="2" customFormat="1" ht="49" customHeight="1">
      <c r="A1573" s="33"/>
      <c r="B1573" s="145"/>
      <c r="C1573" s="146" t="s">
        <v>1867</v>
      </c>
      <c r="D1573" s="146" t="s">
        <v>171</v>
      </c>
      <c r="E1573" s="147" t="s">
        <v>1868</v>
      </c>
      <c r="F1573" s="148" t="s">
        <v>1869</v>
      </c>
      <c r="G1573" s="149" t="s">
        <v>328</v>
      </c>
      <c r="H1573" s="150">
        <v>111.649</v>
      </c>
      <c r="I1573" s="151"/>
      <c r="J1573" s="150">
        <f>ROUND(I1573*H1573,3)</f>
        <v>0</v>
      </c>
      <c r="K1573" s="152"/>
      <c r="L1573" s="34"/>
      <c r="M1573" s="153" t="s">
        <v>1</v>
      </c>
      <c r="N1573" s="154" t="s">
        <v>44</v>
      </c>
      <c r="O1573" s="59"/>
      <c r="P1573" s="155">
        <f>O1573*H1573</f>
        <v>0</v>
      </c>
      <c r="Q1573" s="155">
        <v>0</v>
      </c>
      <c r="R1573" s="155">
        <f>Q1573*H1573</f>
        <v>0</v>
      </c>
      <c r="S1573" s="155">
        <v>0</v>
      </c>
      <c r="T1573" s="156">
        <f>S1573*H1573</f>
        <v>0</v>
      </c>
      <c r="U1573" s="33"/>
      <c r="V1573" s="33"/>
      <c r="W1573" s="33"/>
      <c r="X1573" s="33"/>
      <c r="Y1573" s="33"/>
      <c r="Z1573" s="33"/>
      <c r="AA1573" s="33"/>
      <c r="AB1573" s="33"/>
      <c r="AC1573" s="33"/>
      <c r="AD1573" s="33"/>
      <c r="AE1573" s="33"/>
      <c r="AR1573" s="157" t="s">
        <v>325</v>
      </c>
      <c r="AT1573" s="157" t="s">
        <v>171</v>
      </c>
      <c r="AU1573" s="157" t="s">
        <v>176</v>
      </c>
      <c r="AY1573" s="18" t="s">
        <v>169</v>
      </c>
      <c r="BE1573" s="158">
        <f>IF(N1573="základná",J1573,0)</f>
        <v>0</v>
      </c>
      <c r="BF1573" s="158">
        <f>IF(N1573="znížená",J1573,0)</f>
        <v>0</v>
      </c>
      <c r="BG1573" s="158">
        <f>IF(N1573="zákl. prenesená",J1573,0)</f>
        <v>0</v>
      </c>
      <c r="BH1573" s="158">
        <f>IF(N1573="zníž. prenesená",J1573,0)</f>
        <v>0</v>
      </c>
      <c r="BI1573" s="158">
        <f>IF(N1573="nulová",J1573,0)</f>
        <v>0</v>
      </c>
      <c r="BJ1573" s="18" t="s">
        <v>176</v>
      </c>
      <c r="BK1573" s="159">
        <f>ROUND(I1573*H1573,3)</f>
        <v>0</v>
      </c>
      <c r="BL1573" s="18" t="s">
        <v>325</v>
      </c>
      <c r="BM1573" s="157" t="s">
        <v>1870</v>
      </c>
    </row>
    <row r="1574" spans="1:65" s="13" customFormat="1">
      <c r="B1574" s="160"/>
      <c r="D1574" s="161" t="s">
        <v>178</v>
      </c>
      <c r="E1574" s="162" t="s">
        <v>1</v>
      </c>
      <c r="F1574" s="163" t="s">
        <v>1871</v>
      </c>
      <c r="H1574" s="164">
        <v>25.013000000000002</v>
      </c>
      <c r="I1574" s="165"/>
      <c r="L1574" s="160"/>
      <c r="M1574" s="166"/>
      <c r="N1574" s="167"/>
      <c r="O1574" s="167"/>
      <c r="P1574" s="167"/>
      <c r="Q1574" s="167"/>
      <c r="R1574" s="167"/>
      <c r="S1574" s="167"/>
      <c r="T1574" s="168"/>
      <c r="AT1574" s="162" t="s">
        <v>178</v>
      </c>
      <c r="AU1574" s="162" t="s">
        <v>176</v>
      </c>
      <c r="AV1574" s="13" t="s">
        <v>176</v>
      </c>
      <c r="AW1574" s="13" t="s">
        <v>33</v>
      </c>
      <c r="AX1574" s="13" t="s">
        <v>78</v>
      </c>
      <c r="AY1574" s="162" t="s">
        <v>169</v>
      </c>
    </row>
    <row r="1575" spans="1:65" s="13" customFormat="1">
      <c r="B1575" s="160"/>
      <c r="D1575" s="161" t="s">
        <v>178</v>
      </c>
      <c r="E1575" s="162" t="s">
        <v>1</v>
      </c>
      <c r="F1575" s="163" t="s">
        <v>1872</v>
      </c>
      <c r="H1575" s="164">
        <v>26.824999999999999</v>
      </c>
      <c r="I1575" s="165"/>
      <c r="L1575" s="160"/>
      <c r="M1575" s="166"/>
      <c r="N1575" s="167"/>
      <c r="O1575" s="167"/>
      <c r="P1575" s="167"/>
      <c r="Q1575" s="167"/>
      <c r="R1575" s="167"/>
      <c r="S1575" s="167"/>
      <c r="T1575" s="168"/>
      <c r="AT1575" s="162" t="s">
        <v>178</v>
      </c>
      <c r="AU1575" s="162" t="s">
        <v>176</v>
      </c>
      <c r="AV1575" s="13" t="s">
        <v>176</v>
      </c>
      <c r="AW1575" s="13" t="s">
        <v>33</v>
      </c>
      <c r="AX1575" s="13" t="s">
        <v>78</v>
      </c>
      <c r="AY1575" s="162" t="s">
        <v>169</v>
      </c>
    </row>
    <row r="1576" spans="1:65" s="13" customFormat="1">
      <c r="B1576" s="160"/>
      <c r="D1576" s="161" t="s">
        <v>178</v>
      </c>
      <c r="E1576" s="162" t="s">
        <v>1</v>
      </c>
      <c r="F1576" s="163" t="s">
        <v>1873</v>
      </c>
      <c r="H1576" s="164">
        <v>47.622999999999998</v>
      </c>
      <c r="I1576" s="165"/>
      <c r="L1576" s="160"/>
      <c r="M1576" s="166"/>
      <c r="N1576" s="167"/>
      <c r="O1576" s="167"/>
      <c r="P1576" s="167"/>
      <c r="Q1576" s="167"/>
      <c r="R1576" s="167"/>
      <c r="S1576" s="167"/>
      <c r="T1576" s="168"/>
      <c r="AT1576" s="162" t="s">
        <v>178</v>
      </c>
      <c r="AU1576" s="162" t="s">
        <v>176</v>
      </c>
      <c r="AV1576" s="13" t="s">
        <v>176</v>
      </c>
      <c r="AW1576" s="13" t="s">
        <v>33</v>
      </c>
      <c r="AX1576" s="13" t="s">
        <v>78</v>
      </c>
      <c r="AY1576" s="162" t="s">
        <v>169</v>
      </c>
    </row>
    <row r="1577" spans="1:65" s="13" customFormat="1">
      <c r="B1577" s="160"/>
      <c r="D1577" s="161" t="s">
        <v>178</v>
      </c>
      <c r="E1577" s="162" t="s">
        <v>1</v>
      </c>
      <c r="F1577" s="163" t="s">
        <v>1874</v>
      </c>
      <c r="H1577" s="164">
        <v>12.188000000000001</v>
      </c>
      <c r="I1577" s="165"/>
      <c r="L1577" s="160"/>
      <c r="M1577" s="166"/>
      <c r="N1577" s="167"/>
      <c r="O1577" s="167"/>
      <c r="P1577" s="167"/>
      <c r="Q1577" s="167"/>
      <c r="R1577" s="167"/>
      <c r="S1577" s="167"/>
      <c r="T1577" s="168"/>
      <c r="AT1577" s="162" t="s">
        <v>178</v>
      </c>
      <c r="AU1577" s="162" t="s">
        <v>176</v>
      </c>
      <c r="AV1577" s="13" t="s">
        <v>176</v>
      </c>
      <c r="AW1577" s="13" t="s">
        <v>33</v>
      </c>
      <c r="AX1577" s="13" t="s">
        <v>78</v>
      </c>
      <c r="AY1577" s="162" t="s">
        <v>169</v>
      </c>
    </row>
    <row r="1578" spans="1:65" s="15" customFormat="1">
      <c r="B1578" s="176"/>
      <c r="D1578" s="161" t="s">
        <v>178</v>
      </c>
      <c r="E1578" s="177" t="s">
        <v>1</v>
      </c>
      <c r="F1578" s="178" t="s">
        <v>186</v>
      </c>
      <c r="H1578" s="179">
        <v>111.649</v>
      </c>
      <c r="I1578" s="180"/>
      <c r="L1578" s="176"/>
      <c r="M1578" s="181"/>
      <c r="N1578" s="182"/>
      <c r="O1578" s="182"/>
      <c r="P1578" s="182"/>
      <c r="Q1578" s="182"/>
      <c r="R1578" s="182"/>
      <c r="S1578" s="182"/>
      <c r="T1578" s="183"/>
      <c r="AT1578" s="177" t="s">
        <v>178</v>
      </c>
      <c r="AU1578" s="177" t="s">
        <v>176</v>
      </c>
      <c r="AV1578" s="15" t="s">
        <v>175</v>
      </c>
      <c r="AW1578" s="15" t="s">
        <v>33</v>
      </c>
      <c r="AX1578" s="15" t="s">
        <v>86</v>
      </c>
      <c r="AY1578" s="177" t="s">
        <v>169</v>
      </c>
    </row>
    <row r="1579" spans="1:65" s="2" customFormat="1" ht="37.75" customHeight="1">
      <c r="A1579" s="33"/>
      <c r="B1579" s="145"/>
      <c r="C1579" s="146" t="s">
        <v>1875</v>
      </c>
      <c r="D1579" s="146" t="s">
        <v>171</v>
      </c>
      <c r="E1579" s="147" t="s">
        <v>1876</v>
      </c>
      <c r="F1579" s="148" t="s">
        <v>1877</v>
      </c>
      <c r="G1579" s="149" t="s">
        <v>369</v>
      </c>
      <c r="H1579" s="150">
        <v>15</v>
      </c>
      <c r="I1579" s="151"/>
      <c r="J1579" s="150">
        <f>ROUND(I1579*H1579,3)</f>
        <v>0</v>
      </c>
      <c r="K1579" s="152"/>
      <c r="L1579" s="34"/>
      <c r="M1579" s="153" t="s">
        <v>1</v>
      </c>
      <c r="N1579" s="154" t="s">
        <v>44</v>
      </c>
      <c r="O1579" s="59"/>
      <c r="P1579" s="155">
        <f>O1579*H1579</f>
        <v>0</v>
      </c>
      <c r="Q1579" s="155">
        <v>0</v>
      </c>
      <c r="R1579" s="155">
        <f>Q1579*H1579</f>
        <v>0</v>
      </c>
      <c r="S1579" s="155">
        <v>0</v>
      </c>
      <c r="T1579" s="156">
        <f>S1579*H1579</f>
        <v>0</v>
      </c>
      <c r="U1579" s="33"/>
      <c r="V1579" s="33"/>
      <c r="W1579" s="33"/>
      <c r="X1579" s="33"/>
      <c r="Y1579" s="33"/>
      <c r="Z1579" s="33"/>
      <c r="AA1579" s="33"/>
      <c r="AB1579" s="33"/>
      <c r="AC1579" s="33"/>
      <c r="AD1579" s="33"/>
      <c r="AE1579" s="33"/>
      <c r="AR1579" s="157" t="s">
        <v>325</v>
      </c>
      <c r="AT1579" s="157" t="s">
        <v>171</v>
      </c>
      <c r="AU1579" s="157" t="s">
        <v>176</v>
      </c>
      <c r="AY1579" s="18" t="s">
        <v>169</v>
      </c>
      <c r="BE1579" s="158">
        <f>IF(N1579="základná",J1579,0)</f>
        <v>0</v>
      </c>
      <c r="BF1579" s="158">
        <f>IF(N1579="znížená",J1579,0)</f>
        <v>0</v>
      </c>
      <c r="BG1579" s="158">
        <f>IF(N1579="zákl. prenesená",J1579,0)</f>
        <v>0</v>
      </c>
      <c r="BH1579" s="158">
        <f>IF(N1579="zníž. prenesená",J1579,0)</f>
        <v>0</v>
      </c>
      <c r="BI1579" s="158">
        <f>IF(N1579="nulová",J1579,0)</f>
        <v>0</v>
      </c>
      <c r="BJ1579" s="18" t="s">
        <v>176</v>
      </c>
      <c r="BK1579" s="159">
        <f>ROUND(I1579*H1579,3)</f>
        <v>0</v>
      </c>
      <c r="BL1579" s="18" t="s">
        <v>325</v>
      </c>
      <c r="BM1579" s="157" t="s">
        <v>1878</v>
      </c>
    </row>
    <row r="1580" spans="1:65" s="2" customFormat="1" ht="24.15" customHeight="1">
      <c r="A1580" s="33"/>
      <c r="B1580" s="145"/>
      <c r="C1580" s="146" t="s">
        <v>1879</v>
      </c>
      <c r="D1580" s="146" t="s">
        <v>171</v>
      </c>
      <c r="E1580" s="147" t="s">
        <v>1880</v>
      </c>
      <c r="F1580" s="148" t="s">
        <v>1881</v>
      </c>
      <c r="G1580" s="149" t="s">
        <v>369</v>
      </c>
      <c r="H1580" s="150">
        <v>6</v>
      </c>
      <c r="I1580" s="151"/>
      <c r="J1580" s="150">
        <f>ROUND(I1580*H1580,3)</f>
        <v>0</v>
      </c>
      <c r="K1580" s="152"/>
      <c r="L1580" s="34"/>
      <c r="M1580" s="153" t="s">
        <v>1</v>
      </c>
      <c r="N1580" s="154" t="s">
        <v>44</v>
      </c>
      <c r="O1580" s="59"/>
      <c r="P1580" s="155">
        <f>O1580*H1580</f>
        <v>0</v>
      </c>
      <c r="Q1580" s="155">
        <v>0</v>
      </c>
      <c r="R1580" s="155">
        <f>Q1580*H1580</f>
        <v>0</v>
      </c>
      <c r="S1580" s="155">
        <v>0</v>
      </c>
      <c r="T1580" s="156">
        <f>S1580*H1580</f>
        <v>0</v>
      </c>
      <c r="U1580" s="33"/>
      <c r="V1580" s="33"/>
      <c r="W1580" s="33"/>
      <c r="X1580" s="33"/>
      <c r="Y1580" s="33"/>
      <c r="Z1580" s="33"/>
      <c r="AA1580" s="33"/>
      <c r="AB1580" s="33"/>
      <c r="AC1580" s="33"/>
      <c r="AD1580" s="33"/>
      <c r="AE1580" s="33"/>
      <c r="AR1580" s="157" t="s">
        <v>325</v>
      </c>
      <c r="AT1580" s="157" t="s">
        <v>171</v>
      </c>
      <c r="AU1580" s="157" t="s">
        <v>176</v>
      </c>
      <c r="AY1580" s="18" t="s">
        <v>169</v>
      </c>
      <c r="BE1580" s="158">
        <f>IF(N1580="základná",J1580,0)</f>
        <v>0</v>
      </c>
      <c r="BF1580" s="158">
        <f>IF(N1580="znížená",J1580,0)</f>
        <v>0</v>
      </c>
      <c r="BG1580" s="158">
        <f>IF(N1580="zákl. prenesená",J1580,0)</f>
        <v>0</v>
      </c>
      <c r="BH1580" s="158">
        <f>IF(N1580="zníž. prenesená",J1580,0)</f>
        <v>0</v>
      </c>
      <c r="BI1580" s="158">
        <f>IF(N1580="nulová",J1580,0)</f>
        <v>0</v>
      </c>
      <c r="BJ1580" s="18" t="s">
        <v>176</v>
      </c>
      <c r="BK1580" s="159">
        <f>ROUND(I1580*H1580,3)</f>
        <v>0</v>
      </c>
      <c r="BL1580" s="18" t="s">
        <v>325</v>
      </c>
      <c r="BM1580" s="157" t="s">
        <v>1882</v>
      </c>
    </row>
    <row r="1581" spans="1:65" s="2" customFormat="1" ht="37.75" customHeight="1">
      <c r="A1581" s="33"/>
      <c r="B1581" s="145"/>
      <c r="C1581" s="192" t="s">
        <v>1883</v>
      </c>
      <c r="D1581" s="192" t="s">
        <v>345</v>
      </c>
      <c r="E1581" s="193" t="s">
        <v>1884</v>
      </c>
      <c r="F1581" s="194" t="s">
        <v>1885</v>
      </c>
      <c r="G1581" s="195" t="s">
        <v>369</v>
      </c>
      <c r="H1581" s="196">
        <v>7</v>
      </c>
      <c r="I1581" s="197"/>
      <c r="J1581" s="196">
        <f>ROUND(I1581*H1581,3)</f>
        <v>0</v>
      </c>
      <c r="K1581" s="198"/>
      <c r="L1581" s="199"/>
      <c r="M1581" s="200" t="s">
        <v>1</v>
      </c>
      <c r="N1581" s="201" t="s">
        <v>44</v>
      </c>
      <c r="O1581" s="59"/>
      <c r="P1581" s="155">
        <f>O1581*H1581</f>
        <v>0</v>
      </c>
      <c r="Q1581" s="155">
        <v>2.5000000000000001E-2</v>
      </c>
      <c r="R1581" s="155">
        <f>Q1581*H1581</f>
        <v>0.17500000000000002</v>
      </c>
      <c r="S1581" s="155">
        <v>0</v>
      </c>
      <c r="T1581" s="156">
        <f>S1581*H1581</f>
        <v>0</v>
      </c>
      <c r="U1581" s="33"/>
      <c r="V1581" s="33"/>
      <c r="W1581" s="33"/>
      <c r="X1581" s="33"/>
      <c r="Y1581" s="33"/>
      <c r="Z1581" s="33"/>
      <c r="AA1581" s="33"/>
      <c r="AB1581" s="33"/>
      <c r="AC1581" s="33"/>
      <c r="AD1581" s="33"/>
      <c r="AE1581" s="33"/>
      <c r="AR1581" s="157" t="s">
        <v>468</v>
      </c>
      <c r="AT1581" s="157" t="s">
        <v>345</v>
      </c>
      <c r="AU1581" s="157" t="s">
        <v>176</v>
      </c>
      <c r="AY1581" s="18" t="s">
        <v>169</v>
      </c>
      <c r="BE1581" s="158">
        <f>IF(N1581="základná",J1581,0)</f>
        <v>0</v>
      </c>
      <c r="BF1581" s="158">
        <f>IF(N1581="znížená",J1581,0)</f>
        <v>0</v>
      </c>
      <c r="BG1581" s="158">
        <f>IF(N1581="zákl. prenesená",J1581,0)</f>
        <v>0</v>
      </c>
      <c r="BH1581" s="158">
        <f>IF(N1581="zníž. prenesená",J1581,0)</f>
        <v>0</v>
      </c>
      <c r="BI1581" s="158">
        <f>IF(N1581="nulová",J1581,0)</f>
        <v>0</v>
      </c>
      <c r="BJ1581" s="18" t="s">
        <v>176</v>
      </c>
      <c r="BK1581" s="159">
        <f>ROUND(I1581*H1581,3)</f>
        <v>0</v>
      </c>
      <c r="BL1581" s="18" t="s">
        <v>325</v>
      </c>
      <c r="BM1581" s="157" t="s">
        <v>1886</v>
      </c>
    </row>
    <row r="1582" spans="1:65" s="13" customFormat="1">
      <c r="B1582" s="160"/>
      <c r="D1582" s="161" t="s">
        <v>178</v>
      </c>
      <c r="E1582" s="162" t="s">
        <v>1</v>
      </c>
      <c r="F1582" s="163" t="s">
        <v>1887</v>
      </c>
      <c r="H1582" s="164">
        <v>7</v>
      </c>
      <c r="I1582" s="165"/>
      <c r="L1582" s="160"/>
      <c r="M1582" s="166"/>
      <c r="N1582" s="167"/>
      <c r="O1582" s="167"/>
      <c r="P1582" s="167"/>
      <c r="Q1582" s="167"/>
      <c r="R1582" s="167"/>
      <c r="S1582" s="167"/>
      <c r="T1582" s="168"/>
      <c r="AT1582" s="162" t="s">
        <v>178</v>
      </c>
      <c r="AU1582" s="162" t="s">
        <v>176</v>
      </c>
      <c r="AV1582" s="13" t="s">
        <v>176</v>
      </c>
      <c r="AW1582" s="13" t="s">
        <v>33</v>
      </c>
      <c r="AX1582" s="13" t="s">
        <v>86</v>
      </c>
      <c r="AY1582" s="162" t="s">
        <v>169</v>
      </c>
    </row>
    <row r="1583" spans="1:65" s="2" customFormat="1" ht="49" customHeight="1">
      <c r="A1583" s="33"/>
      <c r="B1583" s="145"/>
      <c r="C1583" s="192" t="s">
        <v>1888</v>
      </c>
      <c r="D1583" s="192" t="s">
        <v>345</v>
      </c>
      <c r="E1583" s="193" t="s">
        <v>1889</v>
      </c>
      <c r="F1583" s="194" t="s">
        <v>1890</v>
      </c>
      <c r="G1583" s="195" t="s">
        <v>369</v>
      </c>
      <c r="H1583" s="196">
        <v>2</v>
      </c>
      <c r="I1583" s="197"/>
      <c r="J1583" s="196">
        <f>ROUND(I1583*H1583,3)</f>
        <v>0</v>
      </c>
      <c r="K1583" s="198"/>
      <c r="L1583" s="199"/>
      <c r="M1583" s="200" t="s">
        <v>1</v>
      </c>
      <c r="N1583" s="201" t="s">
        <v>44</v>
      </c>
      <c r="O1583" s="59"/>
      <c r="P1583" s="155">
        <f>O1583*H1583</f>
        <v>0</v>
      </c>
      <c r="Q1583" s="155">
        <v>2.5000000000000001E-2</v>
      </c>
      <c r="R1583" s="155">
        <f>Q1583*H1583</f>
        <v>0.05</v>
      </c>
      <c r="S1583" s="155">
        <v>0</v>
      </c>
      <c r="T1583" s="156">
        <f>S1583*H1583</f>
        <v>0</v>
      </c>
      <c r="U1583" s="33"/>
      <c r="V1583" s="33"/>
      <c r="W1583" s="33"/>
      <c r="X1583" s="33"/>
      <c r="Y1583" s="33"/>
      <c r="Z1583" s="33"/>
      <c r="AA1583" s="33"/>
      <c r="AB1583" s="33"/>
      <c r="AC1583" s="33"/>
      <c r="AD1583" s="33"/>
      <c r="AE1583" s="33"/>
      <c r="AR1583" s="157" t="s">
        <v>468</v>
      </c>
      <c r="AT1583" s="157" t="s">
        <v>345</v>
      </c>
      <c r="AU1583" s="157" t="s">
        <v>176</v>
      </c>
      <c r="AY1583" s="18" t="s">
        <v>169</v>
      </c>
      <c r="BE1583" s="158">
        <f>IF(N1583="základná",J1583,0)</f>
        <v>0</v>
      </c>
      <c r="BF1583" s="158">
        <f>IF(N1583="znížená",J1583,0)</f>
        <v>0</v>
      </c>
      <c r="BG1583" s="158">
        <f>IF(N1583="zákl. prenesená",J1583,0)</f>
        <v>0</v>
      </c>
      <c r="BH1583" s="158">
        <f>IF(N1583="zníž. prenesená",J1583,0)</f>
        <v>0</v>
      </c>
      <c r="BI1583" s="158">
        <f>IF(N1583="nulová",J1583,0)</f>
        <v>0</v>
      </c>
      <c r="BJ1583" s="18" t="s">
        <v>176</v>
      </c>
      <c r="BK1583" s="159">
        <f>ROUND(I1583*H1583,3)</f>
        <v>0</v>
      </c>
      <c r="BL1583" s="18" t="s">
        <v>325</v>
      </c>
      <c r="BM1583" s="157" t="s">
        <v>1891</v>
      </c>
    </row>
    <row r="1584" spans="1:65" s="13" customFormat="1">
      <c r="B1584" s="160"/>
      <c r="D1584" s="161" t="s">
        <v>178</v>
      </c>
      <c r="E1584" s="162" t="s">
        <v>1</v>
      </c>
      <c r="F1584" s="163" t="s">
        <v>1892</v>
      </c>
      <c r="H1584" s="164">
        <v>2</v>
      </c>
      <c r="I1584" s="165"/>
      <c r="L1584" s="160"/>
      <c r="M1584" s="166"/>
      <c r="N1584" s="167"/>
      <c r="O1584" s="167"/>
      <c r="P1584" s="167"/>
      <c r="Q1584" s="167"/>
      <c r="R1584" s="167"/>
      <c r="S1584" s="167"/>
      <c r="T1584" s="168"/>
      <c r="AT1584" s="162" t="s">
        <v>178</v>
      </c>
      <c r="AU1584" s="162" t="s">
        <v>176</v>
      </c>
      <c r="AV1584" s="13" t="s">
        <v>176</v>
      </c>
      <c r="AW1584" s="13" t="s">
        <v>33</v>
      </c>
      <c r="AX1584" s="13" t="s">
        <v>86</v>
      </c>
      <c r="AY1584" s="162" t="s">
        <v>169</v>
      </c>
    </row>
    <row r="1585" spans="1:65" s="2" customFormat="1" ht="37.75" customHeight="1">
      <c r="A1585" s="33"/>
      <c r="B1585" s="145"/>
      <c r="C1585" s="192" t="s">
        <v>1893</v>
      </c>
      <c r="D1585" s="192" t="s">
        <v>345</v>
      </c>
      <c r="E1585" s="193" t="s">
        <v>1894</v>
      </c>
      <c r="F1585" s="194" t="s">
        <v>1895</v>
      </c>
      <c r="G1585" s="195" t="s">
        <v>369</v>
      </c>
      <c r="H1585" s="196">
        <v>4</v>
      </c>
      <c r="I1585" s="197"/>
      <c r="J1585" s="196">
        <f>ROUND(I1585*H1585,3)</f>
        <v>0</v>
      </c>
      <c r="K1585" s="198"/>
      <c r="L1585" s="199"/>
      <c r="M1585" s="200" t="s">
        <v>1</v>
      </c>
      <c r="N1585" s="201" t="s">
        <v>44</v>
      </c>
      <c r="O1585" s="59"/>
      <c r="P1585" s="155">
        <f>O1585*H1585</f>
        <v>0</v>
      </c>
      <c r="Q1585" s="155">
        <v>2.5000000000000001E-2</v>
      </c>
      <c r="R1585" s="155">
        <f>Q1585*H1585</f>
        <v>0.1</v>
      </c>
      <c r="S1585" s="155">
        <v>0</v>
      </c>
      <c r="T1585" s="156">
        <f>S1585*H1585</f>
        <v>0</v>
      </c>
      <c r="U1585" s="33"/>
      <c r="V1585" s="33"/>
      <c r="W1585" s="33"/>
      <c r="X1585" s="33"/>
      <c r="Y1585" s="33"/>
      <c r="Z1585" s="33"/>
      <c r="AA1585" s="33"/>
      <c r="AB1585" s="33"/>
      <c r="AC1585" s="33"/>
      <c r="AD1585" s="33"/>
      <c r="AE1585" s="33"/>
      <c r="AR1585" s="157" t="s">
        <v>468</v>
      </c>
      <c r="AT1585" s="157" t="s">
        <v>345</v>
      </c>
      <c r="AU1585" s="157" t="s">
        <v>176</v>
      </c>
      <c r="AY1585" s="18" t="s">
        <v>169</v>
      </c>
      <c r="BE1585" s="158">
        <f>IF(N1585="základná",J1585,0)</f>
        <v>0</v>
      </c>
      <c r="BF1585" s="158">
        <f>IF(N1585="znížená",J1585,0)</f>
        <v>0</v>
      </c>
      <c r="BG1585" s="158">
        <f>IF(N1585="zákl. prenesená",J1585,0)</f>
        <v>0</v>
      </c>
      <c r="BH1585" s="158">
        <f>IF(N1585="zníž. prenesená",J1585,0)</f>
        <v>0</v>
      </c>
      <c r="BI1585" s="158">
        <f>IF(N1585="nulová",J1585,0)</f>
        <v>0</v>
      </c>
      <c r="BJ1585" s="18" t="s">
        <v>176</v>
      </c>
      <c r="BK1585" s="159">
        <f>ROUND(I1585*H1585,3)</f>
        <v>0</v>
      </c>
      <c r="BL1585" s="18" t="s">
        <v>325</v>
      </c>
      <c r="BM1585" s="157" t="s">
        <v>1896</v>
      </c>
    </row>
    <row r="1586" spans="1:65" s="13" customFormat="1">
      <c r="B1586" s="160"/>
      <c r="D1586" s="161" t="s">
        <v>178</v>
      </c>
      <c r="E1586" s="162" t="s">
        <v>1</v>
      </c>
      <c r="F1586" s="163" t="s">
        <v>1897</v>
      </c>
      <c r="H1586" s="164">
        <v>4</v>
      </c>
      <c r="I1586" s="165"/>
      <c r="L1586" s="160"/>
      <c r="M1586" s="166"/>
      <c r="N1586" s="167"/>
      <c r="O1586" s="167"/>
      <c r="P1586" s="167"/>
      <c r="Q1586" s="167"/>
      <c r="R1586" s="167"/>
      <c r="S1586" s="167"/>
      <c r="T1586" s="168"/>
      <c r="AT1586" s="162" t="s">
        <v>178</v>
      </c>
      <c r="AU1586" s="162" t="s">
        <v>176</v>
      </c>
      <c r="AV1586" s="13" t="s">
        <v>176</v>
      </c>
      <c r="AW1586" s="13" t="s">
        <v>33</v>
      </c>
      <c r="AX1586" s="13" t="s">
        <v>86</v>
      </c>
      <c r="AY1586" s="162" t="s">
        <v>169</v>
      </c>
    </row>
    <row r="1587" spans="1:65" s="2" customFormat="1" ht="49" customHeight="1">
      <c r="A1587" s="33"/>
      <c r="B1587" s="145"/>
      <c r="C1587" s="192" t="s">
        <v>1898</v>
      </c>
      <c r="D1587" s="192" t="s">
        <v>345</v>
      </c>
      <c r="E1587" s="193" t="s">
        <v>1899</v>
      </c>
      <c r="F1587" s="194" t="s">
        <v>1900</v>
      </c>
      <c r="G1587" s="195" t="s">
        <v>369</v>
      </c>
      <c r="H1587" s="196">
        <v>2</v>
      </c>
      <c r="I1587" s="197"/>
      <c r="J1587" s="196">
        <f>ROUND(I1587*H1587,3)</f>
        <v>0</v>
      </c>
      <c r="K1587" s="198"/>
      <c r="L1587" s="199"/>
      <c r="M1587" s="200" t="s">
        <v>1</v>
      </c>
      <c r="N1587" s="201" t="s">
        <v>44</v>
      </c>
      <c r="O1587" s="59"/>
      <c r="P1587" s="155">
        <f>O1587*H1587</f>
        <v>0</v>
      </c>
      <c r="Q1587" s="155">
        <v>2.5000000000000001E-2</v>
      </c>
      <c r="R1587" s="155">
        <f>Q1587*H1587</f>
        <v>0.05</v>
      </c>
      <c r="S1587" s="155">
        <v>0</v>
      </c>
      <c r="T1587" s="156">
        <f>S1587*H1587</f>
        <v>0</v>
      </c>
      <c r="U1587" s="33"/>
      <c r="V1587" s="33"/>
      <c r="W1587" s="33"/>
      <c r="X1587" s="33"/>
      <c r="Y1587" s="33"/>
      <c r="Z1587" s="33"/>
      <c r="AA1587" s="33"/>
      <c r="AB1587" s="33"/>
      <c r="AC1587" s="33"/>
      <c r="AD1587" s="33"/>
      <c r="AE1587" s="33"/>
      <c r="AR1587" s="157" t="s">
        <v>468</v>
      </c>
      <c r="AT1587" s="157" t="s">
        <v>345</v>
      </c>
      <c r="AU1587" s="157" t="s">
        <v>176</v>
      </c>
      <c r="AY1587" s="18" t="s">
        <v>169</v>
      </c>
      <c r="BE1587" s="158">
        <f>IF(N1587="základná",J1587,0)</f>
        <v>0</v>
      </c>
      <c r="BF1587" s="158">
        <f>IF(N1587="znížená",J1587,0)</f>
        <v>0</v>
      </c>
      <c r="BG1587" s="158">
        <f>IF(N1587="zákl. prenesená",J1587,0)</f>
        <v>0</v>
      </c>
      <c r="BH1587" s="158">
        <f>IF(N1587="zníž. prenesená",J1587,0)</f>
        <v>0</v>
      </c>
      <c r="BI1587" s="158">
        <f>IF(N1587="nulová",J1587,0)</f>
        <v>0</v>
      </c>
      <c r="BJ1587" s="18" t="s">
        <v>176</v>
      </c>
      <c r="BK1587" s="159">
        <f>ROUND(I1587*H1587,3)</f>
        <v>0</v>
      </c>
      <c r="BL1587" s="18" t="s">
        <v>325</v>
      </c>
      <c r="BM1587" s="157" t="s">
        <v>1901</v>
      </c>
    </row>
    <row r="1588" spans="1:65" s="13" customFormat="1">
      <c r="B1588" s="160"/>
      <c r="D1588" s="161" t="s">
        <v>178</v>
      </c>
      <c r="E1588" s="162" t="s">
        <v>1</v>
      </c>
      <c r="F1588" s="163" t="s">
        <v>1892</v>
      </c>
      <c r="H1588" s="164">
        <v>2</v>
      </c>
      <c r="I1588" s="165"/>
      <c r="L1588" s="160"/>
      <c r="M1588" s="166"/>
      <c r="N1588" s="167"/>
      <c r="O1588" s="167"/>
      <c r="P1588" s="167"/>
      <c r="Q1588" s="167"/>
      <c r="R1588" s="167"/>
      <c r="S1588" s="167"/>
      <c r="T1588" s="168"/>
      <c r="AT1588" s="162" t="s">
        <v>178</v>
      </c>
      <c r="AU1588" s="162" t="s">
        <v>176</v>
      </c>
      <c r="AV1588" s="13" t="s">
        <v>176</v>
      </c>
      <c r="AW1588" s="13" t="s">
        <v>33</v>
      </c>
      <c r="AX1588" s="13" t="s">
        <v>86</v>
      </c>
      <c r="AY1588" s="162" t="s">
        <v>169</v>
      </c>
    </row>
    <row r="1589" spans="1:65" s="2" customFormat="1" ht="37.75" customHeight="1">
      <c r="A1589" s="33"/>
      <c r="B1589" s="145"/>
      <c r="C1589" s="192" t="s">
        <v>1902</v>
      </c>
      <c r="D1589" s="192" t="s">
        <v>345</v>
      </c>
      <c r="E1589" s="193" t="s">
        <v>1903</v>
      </c>
      <c r="F1589" s="194" t="s">
        <v>1904</v>
      </c>
      <c r="G1589" s="195" t="s">
        <v>369</v>
      </c>
      <c r="H1589" s="196">
        <v>1</v>
      </c>
      <c r="I1589" s="197"/>
      <c r="J1589" s="196">
        <f>ROUND(I1589*H1589,3)</f>
        <v>0</v>
      </c>
      <c r="K1589" s="198"/>
      <c r="L1589" s="199"/>
      <c r="M1589" s="200" t="s">
        <v>1</v>
      </c>
      <c r="N1589" s="201" t="s">
        <v>44</v>
      </c>
      <c r="O1589" s="59"/>
      <c r="P1589" s="155">
        <f>O1589*H1589</f>
        <v>0</v>
      </c>
      <c r="Q1589" s="155">
        <v>2.5000000000000001E-2</v>
      </c>
      <c r="R1589" s="155">
        <f>Q1589*H1589</f>
        <v>2.5000000000000001E-2</v>
      </c>
      <c r="S1589" s="155">
        <v>0</v>
      </c>
      <c r="T1589" s="156">
        <f>S1589*H1589</f>
        <v>0</v>
      </c>
      <c r="U1589" s="33"/>
      <c r="V1589" s="33"/>
      <c r="W1589" s="33"/>
      <c r="X1589" s="33"/>
      <c r="Y1589" s="33"/>
      <c r="Z1589" s="33"/>
      <c r="AA1589" s="33"/>
      <c r="AB1589" s="33"/>
      <c r="AC1589" s="33"/>
      <c r="AD1589" s="33"/>
      <c r="AE1589" s="33"/>
      <c r="AR1589" s="157" t="s">
        <v>468</v>
      </c>
      <c r="AT1589" s="157" t="s">
        <v>345</v>
      </c>
      <c r="AU1589" s="157" t="s">
        <v>176</v>
      </c>
      <c r="AY1589" s="18" t="s">
        <v>169</v>
      </c>
      <c r="BE1589" s="158">
        <f>IF(N1589="základná",J1589,0)</f>
        <v>0</v>
      </c>
      <c r="BF1589" s="158">
        <f>IF(N1589="znížená",J1589,0)</f>
        <v>0</v>
      </c>
      <c r="BG1589" s="158">
        <f>IF(N1589="zákl. prenesená",J1589,0)</f>
        <v>0</v>
      </c>
      <c r="BH1589" s="158">
        <f>IF(N1589="zníž. prenesená",J1589,0)</f>
        <v>0</v>
      </c>
      <c r="BI1589" s="158">
        <f>IF(N1589="nulová",J1589,0)</f>
        <v>0</v>
      </c>
      <c r="BJ1589" s="18" t="s">
        <v>176</v>
      </c>
      <c r="BK1589" s="159">
        <f>ROUND(I1589*H1589,3)</f>
        <v>0</v>
      </c>
      <c r="BL1589" s="18" t="s">
        <v>325</v>
      </c>
      <c r="BM1589" s="157" t="s">
        <v>1905</v>
      </c>
    </row>
    <row r="1590" spans="1:65" s="13" customFormat="1">
      <c r="B1590" s="160"/>
      <c r="D1590" s="161" t="s">
        <v>178</v>
      </c>
      <c r="E1590" s="162" t="s">
        <v>1</v>
      </c>
      <c r="F1590" s="163" t="s">
        <v>1906</v>
      </c>
      <c r="H1590" s="164">
        <v>1</v>
      </c>
      <c r="I1590" s="165"/>
      <c r="L1590" s="160"/>
      <c r="M1590" s="166"/>
      <c r="N1590" s="167"/>
      <c r="O1590" s="167"/>
      <c r="P1590" s="167"/>
      <c r="Q1590" s="167"/>
      <c r="R1590" s="167"/>
      <c r="S1590" s="167"/>
      <c r="T1590" s="168"/>
      <c r="AT1590" s="162" t="s">
        <v>178</v>
      </c>
      <c r="AU1590" s="162" t="s">
        <v>176</v>
      </c>
      <c r="AV1590" s="13" t="s">
        <v>176</v>
      </c>
      <c r="AW1590" s="13" t="s">
        <v>33</v>
      </c>
      <c r="AX1590" s="13" t="s">
        <v>86</v>
      </c>
      <c r="AY1590" s="162" t="s">
        <v>169</v>
      </c>
    </row>
    <row r="1591" spans="1:65" s="2" customFormat="1" ht="37.75" customHeight="1">
      <c r="A1591" s="33"/>
      <c r="B1591" s="145"/>
      <c r="C1591" s="192" t="s">
        <v>1907</v>
      </c>
      <c r="D1591" s="192" t="s">
        <v>345</v>
      </c>
      <c r="E1591" s="193" t="s">
        <v>1908</v>
      </c>
      <c r="F1591" s="194" t="s">
        <v>1909</v>
      </c>
      <c r="G1591" s="195" t="s">
        <v>369</v>
      </c>
      <c r="H1591" s="196">
        <v>3</v>
      </c>
      <c r="I1591" s="197"/>
      <c r="J1591" s="196">
        <f>ROUND(I1591*H1591,3)</f>
        <v>0</v>
      </c>
      <c r="K1591" s="198"/>
      <c r="L1591" s="199"/>
      <c r="M1591" s="200" t="s">
        <v>1</v>
      </c>
      <c r="N1591" s="201" t="s">
        <v>44</v>
      </c>
      <c r="O1591" s="59"/>
      <c r="P1591" s="155">
        <f>O1591*H1591</f>
        <v>0</v>
      </c>
      <c r="Q1591" s="155">
        <v>1.7500000000000002E-2</v>
      </c>
      <c r="R1591" s="155">
        <f>Q1591*H1591</f>
        <v>5.2500000000000005E-2</v>
      </c>
      <c r="S1591" s="155">
        <v>0</v>
      </c>
      <c r="T1591" s="156">
        <f>S1591*H1591</f>
        <v>0</v>
      </c>
      <c r="U1591" s="33"/>
      <c r="V1591" s="33"/>
      <c r="W1591" s="33"/>
      <c r="X1591" s="33"/>
      <c r="Y1591" s="33"/>
      <c r="Z1591" s="33"/>
      <c r="AA1591" s="33"/>
      <c r="AB1591" s="33"/>
      <c r="AC1591" s="33"/>
      <c r="AD1591" s="33"/>
      <c r="AE1591" s="33"/>
      <c r="AR1591" s="157" t="s">
        <v>468</v>
      </c>
      <c r="AT1591" s="157" t="s">
        <v>345</v>
      </c>
      <c r="AU1591" s="157" t="s">
        <v>176</v>
      </c>
      <c r="AY1591" s="18" t="s">
        <v>169</v>
      </c>
      <c r="BE1591" s="158">
        <f>IF(N1591="základná",J1591,0)</f>
        <v>0</v>
      </c>
      <c r="BF1591" s="158">
        <f>IF(N1591="znížená",J1591,0)</f>
        <v>0</v>
      </c>
      <c r="BG1591" s="158">
        <f>IF(N1591="zákl. prenesená",J1591,0)</f>
        <v>0</v>
      </c>
      <c r="BH1591" s="158">
        <f>IF(N1591="zníž. prenesená",J1591,0)</f>
        <v>0</v>
      </c>
      <c r="BI1591" s="158">
        <f>IF(N1591="nulová",J1591,0)</f>
        <v>0</v>
      </c>
      <c r="BJ1591" s="18" t="s">
        <v>176</v>
      </c>
      <c r="BK1591" s="159">
        <f>ROUND(I1591*H1591,3)</f>
        <v>0</v>
      </c>
      <c r="BL1591" s="18" t="s">
        <v>325</v>
      </c>
      <c r="BM1591" s="157" t="s">
        <v>1910</v>
      </c>
    </row>
    <row r="1592" spans="1:65" s="14" customFormat="1">
      <c r="B1592" s="169"/>
      <c r="D1592" s="161" t="s">
        <v>178</v>
      </c>
      <c r="E1592" s="170" t="s">
        <v>1</v>
      </c>
      <c r="F1592" s="171" t="s">
        <v>1911</v>
      </c>
      <c r="H1592" s="170" t="s">
        <v>1</v>
      </c>
      <c r="I1592" s="172"/>
      <c r="L1592" s="169"/>
      <c r="M1592" s="173"/>
      <c r="N1592" s="174"/>
      <c r="O1592" s="174"/>
      <c r="P1592" s="174"/>
      <c r="Q1592" s="174"/>
      <c r="R1592" s="174"/>
      <c r="S1592" s="174"/>
      <c r="T1592" s="175"/>
      <c r="AT1592" s="170" t="s">
        <v>178</v>
      </c>
      <c r="AU1592" s="170" t="s">
        <v>176</v>
      </c>
      <c r="AV1592" s="14" t="s">
        <v>86</v>
      </c>
      <c r="AW1592" s="14" t="s">
        <v>33</v>
      </c>
      <c r="AX1592" s="14" t="s">
        <v>78</v>
      </c>
      <c r="AY1592" s="170" t="s">
        <v>169</v>
      </c>
    </row>
    <row r="1593" spans="1:65" s="13" customFormat="1">
      <c r="B1593" s="160"/>
      <c r="D1593" s="161" t="s">
        <v>178</v>
      </c>
      <c r="E1593" s="162" t="s">
        <v>1</v>
      </c>
      <c r="F1593" s="163" t="s">
        <v>187</v>
      </c>
      <c r="H1593" s="164">
        <v>3</v>
      </c>
      <c r="I1593" s="165"/>
      <c r="L1593" s="160"/>
      <c r="M1593" s="166"/>
      <c r="N1593" s="167"/>
      <c r="O1593" s="167"/>
      <c r="P1593" s="167"/>
      <c r="Q1593" s="167"/>
      <c r="R1593" s="167"/>
      <c r="S1593" s="167"/>
      <c r="T1593" s="168"/>
      <c r="AT1593" s="162" t="s">
        <v>178</v>
      </c>
      <c r="AU1593" s="162" t="s">
        <v>176</v>
      </c>
      <c r="AV1593" s="13" t="s">
        <v>176</v>
      </c>
      <c r="AW1593" s="13" t="s">
        <v>33</v>
      </c>
      <c r="AX1593" s="13" t="s">
        <v>86</v>
      </c>
      <c r="AY1593" s="162" t="s">
        <v>169</v>
      </c>
    </row>
    <row r="1594" spans="1:65" s="2" customFormat="1" ht="37.75" customHeight="1">
      <c r="A1594" s="33"/>
      <c r="B1594" s="145"/>
      <c r="C1594" s="192" t="s">
        <v>1912</v>
      </c>
      <c r="D1594" s="192" t="s">
        <v>345</v>
      </c>
      <c r="E1594" s="193" t="s">
        <v>1913</v>
      </c>
      <c r="F1594" s="194" t="s">
        <v>1914</v>
      </c>
      <c r="G1594" s="195" t="s">
        <v>369</v>
      </c>
      <c r="H1594" s="196">
        <v>1</v>
      </c>
      <c r="I1594" s="197"/>
      <c r="J1594" s="196">
        <f>ROUND(I1594*H1594,3)</f>
        <v>0</v>
      </c>
      <c r="K1594" s="198"/>
      <c r="L1594" s="199"/>
      <c r="M1594" s="200" t="s">
        <v>1</v>
      </c>
      <c r="N1594" s="201" t="s">
        <v>44</v>
      </c>
      <c r="O1594" s="59"/>
      <c r="P1594" s="155">
        <f>O1594*H1594</f>
        <v>0</v>
      </c>
      <c r="Q1594" s="155">
        <v>1.7500000000000002E-2</v>
      </c>
      <c r="R1594" s="155">
        <f>Q1594*H1594</f>
        <v>1.7500000000000002E-2</v>
      </c>
      <c r="S1594" s="155">
        <v>0</v>
      </c>
      <c r="T1594" s="156">
        <f>S1594*H1594</f>
        <v>0</v>
      </c>
      <c r="U1594" s="33"/>
      <c r="V1594" s="33"/>
      <c r="W1594" s="33"/>
      <c r="X1594" s="33"/>
      <c r="Y1594" s="33"/>
      <c r="Z1594" s="33"/>
      <c r="AA1594" s="33"/>
      <c r="AB1594" s="33"/>
      <c r="AC1594" s="33"/>
      <c r="AD1594" s="33"/>
      <c r="AE1594" s="33"/>
      <c r="AR1594" s="157" t="s">
        <v>468</v>
      </c>
      <c r="AT1594" s="157" t="s">
        <v>345</v>
      </c>
      <c r="AU1594" s="157" t="s">
        <v>176</v>
      </c>
      <c r="AY1594" s="18" t="s">
        <v>169</v>
      </c>
      <c r="BE1594" s="158">
        <f>IF(N1594="základná",J1594,0)</f>
        <v>0</v>
      </c>
      <c r="BF1594" s="158">
        <f>IF(N1594="znížená",J1594,0)</f>
        <v>0</v>
      </c>
      <c r="BG1594" s="158">
        <f>IF(N1594="zákl. prenesená",J1594,0)</f>
        <v>0</v>
      </c>
      <c r="BH1594" s="158">
        <f>IF(N1594="zníž. prenesená",J1594,0)</f>
        <v>0</v>
      </c>
      <c r="BI1594" s="158">
        <f>IF(N1594="nulová",J1594,0)</f>
        <v>0</v>
      </c>
      <c r="BJ1594" s="18" t="s">
        <v>176</v>
      </c>
      <c r="BK1594" s="159">
        <f>ROUND(I1594*H1594,3)</f>
        <v>0</v>
      </c>
      <c r="BL1594" s="18" t="s">
        <v>325</v>
      </c>
      <c r="BM1594" s="157" t="s">
        <v>1915</v>
      </c>
    </row>
    <row r="1595" spans="1:65" s="14" customFormat="1">
      <c r="B1595" s="169"/>
      <c r="D1595" s="161" t="s">
        <v>178</v>
      </c>
      <c r="E1595" s="170" t="s">
        <v>1</v>
      </c>
      <c r="F1595" s="171" t="s">
        <v>1911</v>
      </c>
      <c r="H1595" s="170" t="s">
        <v>1</v>
      </c>
      <c r="I1595" s="172"/>
      <c r="L1595" s="169"/>
      <c r="M1595" s="173"/>
      <c r="N1595" s="174"/>
      <c r="O1595" s="174"/>
      <c r="P1595" s="174"/>
      <c r="Q1595" s="174"/>
      <c r="R1595" s="174"/>
      <c r="S1595" s="174"/>
      <c r="T1595" s="175"/>
      <c r="AT1595" s="170" t="s">
        <v>178</v>
      </c>
      <c r="AU1595" s="170" t="s">
        <v>176</v>
      </c>
      <c r="AV1595" s="14" t="s">
        <v>86</v>
      </c>
      <c r="AW1595" s="14" t="s">
        <v>33</v>
      </c>
      <c r="AX1595" s="14" t="s">
        <v>78</v>
      </c>
      <c r="AY1595" s="170" t="s">
        <v>169</v>
      </c>
    </row>
    <row r="1596" spans="1:65" s="13" customFormat="1">
      <c r="B1596" s="160"/>
      <c r="D1596" s="161" t="s">
        <v>178</v>
      </c>
      <c r="E1596" s="162" t="s">
        <v>1</v>
      </c>
      <c r="F1596" s="163" t="s">
        <v>86</v>
      </c>
      <c r="H1596" s="164">
        <v>1</v>
      </c>
      <c r="I1596" s="165"/>
      <c r="L1596" s="160"/>
      <c r="M1596" s="166"/>
      <c r="N1596" s="167"/>
      <c r="O1596" s="167"/>
      <c r="P1596" s="167"/>
      <c r="Q1596" s="167"/>
      <c r="R1596" s="167"/>
      <c r="S1596" s="167"/>
      <c r="T1596" s="168"/>
      <c r="AT1596" s="162" t="s">
        <v>178</v>
      </c>
      <c r="AU1596" s="162" t="s">
        <v>176</v>
      </c>
      <c r="AV1596" s="13" t="s">
        <v>176</v>
      </c>
      <c r="AW1596" s="13" t="s">
        <v>33</v>
      </c>
      <c r="AX1596" s="13" t="s">
        <v>86</v>
      </c>
      <c r="AY1596" s="162" t="s">
        <v>169</v>
      </c>
    </row>
    <row r="1597" spans="1:65" s="2" customFormat="1" ht="37.75" customHeight="1">
      <c r="A1597" s="33"/>
      <c r="B1597" s="145"/>
      <c r="C1597" s="192" t="s">
        <v>1916</v>
      </c>
      <c r="D1597" s="192" t="s">
        <v>345</v>
      </c>
      <c r="E1597" s="193" t="s">
        <v>1917</v>
      </c>
      <c r="F1597" s="194" t="s">
        <v>1918</v>
      </c>
      <c r="G1597" s="195" t="s">
        <v>369</v>
      </c>
      <c r="H1597" s="196">
        <v>1</v>
      </c>
      <c r="I1597" s="197"/>
      <c r="J1597" s="196">
        <f>ROUND(I1597*H1597,3)</f>
        <v>0</v>
      </c>
      <c r="K1597" s="198"/>
      <c r="L1597" s="199"/>
      <c r="M1597" s="200" t="s">
        <v>1</v>
      </c>
      <c r="N1597" s="201" t="s">
        <v>44</v>
      </c>
      <c r="O1597" s="59"/>
      <c r="P1597" s="155">
        <f>O1597*H1597</f>
        <v>0</v>
      </c>
      <c r="Q1597" s="155">
        <v>1.7500000000000002E-2</v>
      </c>
      <c r="R1597" s="155">
        <f>Q1597*H1597</f>
        <v>1.7500000000000002E-2</v>
      </c>
      <c r="S1597" s="155">
        <v>0</v>
      </c>
      <c r="T1597" s="156">
        <f>S1597*H1597</f>
        <v>0</v>
      </c>
      <c r="U1597" s="33"/>
      <c r="V1597" s="33"/>
      <c r="W1597" s="33"/>
      <c r="X1597" s="33"/>
      <c r="Y1597" s="33"/>
      <c r="Z1597" s="33"/>
      <c r="AA1597" s="33"/>
      <c r="AB1597" s="33"/>
      <c r="AC1597" s="33"/>
      <c r="AD1597" s="33"/>
      <c r="AE1597" s="33"/>
      <c r="AR1597" s="157" t="s">
        <v>468</v>
      </c>
      <c r="AT1597" s="157" t="s">
        <v>345</v>
      </c>
      <c r="AU1597" s="157" t="s">
        <v>176</v>
      </c>
      <c r="AY1597" s="18" t="s">
        <v>169</v>
      </c>
      <c r="BE1597" s="158">
        <f>IF(N1597="základná",J1597,0)</f>
        <v>0</v>
      </c>
      <c r="BF1597" s="158">
        <f>IF(N1597="znížená",J1597,0)</f>
        <v>0</v>
      </c>
      <c r="BG1597" s="158">
        <f>IF(N1597="zákl. prenesená",J1597,0)</f>
        <v>0</v>
      </c>
      <c r="BH1597" s="158">
        <f>IF(N1597="zníž. prenesená",J1597,0)</f>
        <v>0</v>
      </c>
      <c r="BI1597" s="158">
        <f>IF(N1597="nulová",J1597,0)</f>
        <v>0</v>
      </c>
      <c r="BJ1597" s="18" t="s">
        <v>176</v>
      </c>
      <c r="BK1597" s="159">
        <f>ROUND(I1597*H1597,3)</f>
        <v>0</v>
      </c>
      <c r="BL1597" s="18" t="s">
        <v>325</v>
      </c>
      <c r="BM1597" s="157" t="s">
        <v>1919</v>
      </c>
    </row>
    <row r="1598" spans="1:65" s="14" customFormat="1">
      <c r="B1598" s="169"/>
      <c r="D1598" s="161" t="s">
        <v>178</v>
      </c>
      <c r="E1598" s="170" t="s">
        <v>1</v>
      </c>
      <c r="F1598" s="171" t="s">
        <v>1911</v>
      </c>
      <c r="H1598" s="170" t="s">
        <v>1</v>
      </c>
      <c r="I1598" s="172"/>
      <c r="L1598" s="169"/>
      <c r="M1598" s="173"/>
      <c r="N1598" s="174"/>
      <c r="O1598" s="174"/>
      <c r="P1598" s="174"/>
      <c r="Q1598" s="174"/>
      <c r="R1598" s="174"/>
      <c r="S1598" s="174"/>
      <c r="T1598" s="175"/>
      <c r="AT1598" s="170" t="s">
        <v>178</v>
      </c>
      <c r="AU1598" s="170" t="s">
        <v>176</v>
      </c>
      <c r="AV1598" s="14" t="s">
        <v>86</v>
      </c>
      <c r="AW1598" s="14" t="s">
        <v>33</v>
      </c>
      <c r="AX1598" s="14" t="s">
        <v>78</v>
      </c>
      <c r="AY1598" s="170" t="s">
        <v>169</v>
      </c>
    </row>
    <row r="1599" spans="1:65" s="13" customFormat="1">
      <c r="B1599" s="160"/>
      <c r="D1599" s="161" t="s">
        <v>178</v>
      </c>
      <c r="E1599" s="162" t="s">
        <v>1</v>
      </c>
      <c r="F1599" s="163" t="s">
        <v>86</v>
      </c>
      <c r="H1599" s="164">
        <v>1</v>
      </c>
      <c r="I1599" s="165"/>
      <c r="L1599" s="160"/>
      <c r="M1599" s="166"/>
      <c r="N1599" s="167"/>
      <c r="O1599" s="167"/>
      <c r="P1599" s="167"/>
      <c r="Q1599" s="167"/>
      <c r="R1599" s="167"/>
      <c r="S1599" s="167"/>
      <c r="T1599" s="168"/>
      <c r="AT1599" s="162" t="s">
        <v>178</v>
      </c>
      <c r="AU1599" s="162" t="s">
        <v>176</v>
      </c>
      <c r="AV1599" s="13" t="s">
        <v>176</v>
      </c>
      <c r="AW1599" s="13" t="s">
        <v>33</v>
      </c>
      <c r="AX1599" s="13" t="s">
        <v>86</v>
      </c>
      <c r="AY1599" s="162" t="s">
        <v>169</v>
      </c>
    </row>
    <row r="1600" spans="1:65" s="2" customFormat="1" ht="14.4" customHeight="1">
      <c r="A1600" s="33"/>
      <c r="B1600" s="145"/>
      <c r="C1600" s="146" t="s">
        <v>1920</v>
      </c>
      <c r="D1600" s="146" t="s">
        <v>171</v>
      </c>
      <c r="E1600" s="147" t="s">
        <v>1921</v>
      </c>
      <c r="F1600" s="148" t="s">
        <v>1922</v>
      </c>
      <c r="G1600" s="149" t="s">
        <v>369</v>
      </c>
      <c r="H1600" s="150">
        <v>1</v>
      </c>
      <c r="I1600" s="151"/>
      <c r="J1600" s="150">
        <f>ROUND(I1600*H1600,3)</f>
        <v>0</v>
      </c>
      <c r="K1600" s="152"/>
      <c r="L1600" s="34"/>
      <c r="M1600" s="153" t="s">
        <v>1</v>
      </c>
      <c r="N1600" s="154" t="s">
        <v>44</v>
      </c>
      <c r="O1600" s="59"/>
      <c r="P1600" s="155">
        <f>O1600*H1600</f>
        <v>0</v>
      </c>
      <c r="Q1600" s="155">
        <v>3.0000000000000001E-5</v>
      </c>
      <c r="R1600" s="155">
        <f>Q1600*H1600</f>
        <v>3.0000000000000001E-5</v>
      </c>
      <c r="S1600" s="155">
        <v>0</v>
      </c>
      <c r="T1600" s="156">
        <f>S1600*H1600</f>
        <v>0</v>
      </c>
      <c r="U1600" s="33"/>
      <c r="V1600" s="33"/>
      <c r="W1600" s="33"/>
      <c r="X1600" s="33"/>
      <c r="Y1600" s="33"/>
      <c r="Z1600" s="33"/>
      <c r="AA1600" s="33"/>
      <c r="AB1600" s="33"/>
      <c r="AC1600" s="33"/>
      <c r="AD1600" s="33"/>
      <c r="AE1600" s="33"/>
      <c r="AR1600" s="157" t="s">
        <v>325</v>
      </c>
      <c r="AT1600" s="157" t="s">
        <v>171</v>
      </c>
      <c r="AU1600" s="157" t="s">
        <v>176</v>
      </c>
      <c r="AY1600" s="18" t="s">
        <v>169</v>
      </c>
      <c r="BE1600" s="158">
        <f>IF(N1600="základná",J1600,0)</f>
        <v>0</v>
      </c>
      <c r="BF1600" s="158">
        <f>IF(N1600="znížená",J1600,0)</f>
        <v>0</v>
      </c>
      <c r="BG1600" s="158">
        <f>IF(N1600="zákl. prenesená",J1600,0)</f>
        <v>0</v>
      </c>
      <c r="BH1600" s="158">
        <f>IF(N1600="zníž. prenesená",J1600,0)</f>
        <v>0</v>
      </c>
      <c r="BI1600" s="158">
        <f>IF(N1600="nulová",J1600,0)</f>
        <v>0</v>
      </c>
      <c r="BJ1600" s="18" t="s">
        <v>176</v>
      </c>
      <c r="BK1600" s="159">
        <f>ROUND(I1600*H1600,3)</f>
        <v>0</v>
      </c>
      <c r="BL1600" s="18" t="s">
        <v>325</v>
      </c>
      <c r="BM1600" s="157" t="s">
        <v>1923</v>
      </c>
    </row>
    <row r="1601" spans="1:65" s="13" customFormat="1">
      <c r="B1601" s="160"/>
      <c r="D1601" s="161" t="s">
        <v>178</v>
      </c>
      <c r="E1601" s="162" t="s">
        <v>1</v>
      </c>
      <c r="F1601" s="163" t="s">
        <v>1924</v>
      </c>
      <c r="H1601" s="164">
        <v>1</v>
      </c>
      <c r="I1601" s="165"/>
      <c r="L1601" s="160"/>
      <c r="M1601" s="166"/>
      <c r="N1601" s="167"/>
      <c r="O1601" s="167"/>
      <c r="P1601" s="167"/>
      <c r="Q1601" s="167"/>
      <c r="R1601" s="167"/>
      <c r="S1601" s="167"/>
      <c r="T1601" s="168"/>
      <c r="AT1601" s="162" t="s">
        <v>178</v>
      </c>
      <c r="AU1601" s="162" t="s">
        <v>176</v>
      </c>
      <c r="AV1601" s="13" t="s">
        <v>176</v>
      </c>
      <c r="AW1601" s="13" t="s">
        <v>33</v>
      </c>
      <c r="AX1601" s="13" t="s">
        <v>86</v>
      </c>
      <c r="AY1601" s="162" t="s">
        <v>169</v>
      </c>
    </row>
    <row r="1602" spans="1:65" s="2" customFormat="1" ht="14.4" customHeight="1">
      <c r="A1602" s="33"/>
      <c r="B1602" s="145"/>
      <c r="C1602" s="192" t="s">
        <v>1925</v>
      </c>
      <c r="D1602" s="192" t="s">
        <v>345</v>
      </c>
      <c r="E1602" s="193" t="s">
        <v>1926</v>
      </c>
      <c r="F1602" s="194" t="s">
        <v>1927</v>
      </c>
      <c r="G1602" s="195" t="s">
        <v>369</v>
      </c>
      <c r="H1602" s="196">
        <v>1</v>
      </c>
      <c r="I1602" s="197"/>
      <c r="J1602" s="196">
        <f>ROUND(I1602*H1602,3)</f>
        <v>0</v>
      </c>
      <c r="K1602" s="198"/>
      <c r="L1602" s="199"/>
      <c r="M1602" s="200" t="s">
        <v>1</v>
      </c>
      <c r="N1602" s="201" t="s">
        <v>44</v>
      </c>
      <c r="O1602" s="59"/>
      <c r="P1602" s="155">
        <f>O1602*H1602</f>
        <v>0</v>
      </c>
      <c r="Q1602" s="155">
        <v>1.39E-3</v>
      </c>
      <c r="R1602" s="155">
        <f>Q1602*H1602</f>
        <v>1.39E-3</v>
      </c>
      <c r="S1602" s="155">
        <v>0</v>
      </c>
      <c r="T1602" s="156">
        <f>S1602*H1602</f>
        <v>0</v>
      </c>
      <c r="U1602" s="33"/>
      <c r="V1602" s="33"/>
      <c r="W1602" s="33"/>
      <c r="X1602" s="33"/>
      <c r="Y1602" s="33"/>
      <c r="Z1602" s="33"/>
      <c r="AA1602" s="33"/>
      <c r="AB1602" s="33"/>
      <c r="AC1602" s="33"/>
      <c r="AD1602" s="33"/>
      <c r="AE1602" s="33"/>
      <c r="AR1602" s="157" t="s">
        <v>468</v>
      </c>
      <c r="AT1602" s="157" t="s">
        <v>345</v>
      </c>
      <c r="AU1602" s="157" t="s">
        <v>176</v>
      </c>
      <c r="AY1602" s="18" t="s">
        <v>169</v>
      </c>
      <c r="BE1602" s="158">
        <f>IF(N1602="základná",J1602,0)</f>
        <v>0</v>
      </c>
      <c r="BF1602" s="158">
        <f>IF(N1602="znížená",J1602,0)</f>
        <v>0</v>
      </c>
      <c r="BG1602" s="158">
        <f>IF(N1602="zákl. prenesená",J1602,0)</f>
        <v>0</v>
      </c>
      <c r="BH1602" s="158">
        <f>IF(N1602="zníž. prenesená",J1602,0)</f>
        <v>0</v>
      </c>
      <c r="BI1602" s="158">
        <f>IF(N1602="nulová",J1602,0)</f>
        <v>0</v>
      </c>
      <c r="BJ1602" s="18" t="s">
        <v>176</v>
      </c>
      <c r="BK1602" s="159">
        <f>ROUND(I1602*H1602,3)</f>
        <v>0</v>
      </c>
      <c r="BL1602" s="18" t="s">
        <v>325</v>
      </c>
      <c r="BM1602" s="157" t="s">
        <v>1928</v>
      </c>
    </row>
    <row r="1603" spans="1:65" s="2" customFormat="1" ht="14.4" customHeight="1">
      <c r="A1603" s="33"/>
      <c r="B1603" s="145"/>
      <c r="C1603" s="146" t="s">
        <v>1929</v>
      </c>
      <c r="D1603" s="146" t="s">
        <v>171</v>
      </c>
      <c r="E1603" s="147" t="s">
        <v>1930</v>
      </c>
      <c r="F1603" s="148" t="s">
        <v>1931</v>
      </c>
      <c r="G1603" s="149" t="s">
        <v>174</v>
      </c>
      <c r="H1603" s="150">
        <v>2</v>
      </c>
      <c r="I1603" s="151"/>
      <c r="J1603" s="150">
        <f>ROUND(I1603*H1603,3)</f>
        <v>0</v>
      </c>
      <c r="K1603" s="152"/>
      <c r="L1603" s="34"/>
      <c r="M1603" s="153" t="s">
        <v>1</v>
      </c>
      <c r="N1603" s="154" t="s">
        <v>44</v>
      </c>
      <c r="O1603" s="59"/>
      <c r="P1603" s="155">
        <f>O1603*H1603</f>
        <v>0</v>
      </c>
      <c r="Q1603" s="155">
        <v>0</v>
      </c>
      <c r="R1603" s="155">
        <f>Q1603*H1603</f>
        <v>0</v>
      </c>
      <c r="S1603" s="155">
        <v>0</v>
      </c>
      <c r="T1603" s="156">
        <f>S1603*H1603</f>
        <v>0</v>
      </c>
      <c r="U1603" s="33"/>
      <c r="V1603" s="33"/>
      <c r="W1603" s="33"/>
      <c r="X1603" s="33"/>
      <c r="Y1603" s="33"/>
      <c r="Z1603" s="33"/>
      <c r="AA1603" s="33"/>
      <c r="AB1603" s="33"/>
      <c r="AC1603" s="33"/>
      <c r="AD1603" s="33"/>
      <c r="AE1603" s="33"/>
      <c r="AR1603" s="157" t="s">
        <v>325</v>
      </c>
      <c r="AT1603" s="157" t="s">
        <v>171</v>
      </c>
      <c r="AU1603" s="157" t="s">
        <v>176</v>
      </c>
      <c r="AY1603" s="18" t="s">
        <v>169</v>
      </c>
      <c r="BE1603" s="158">
        <f>IF(N1603="základná",J1603,0)</f>
        <v>0</v>
      </c>
      <c r="BF1603" s="158">
        <f>IF(N1603="znížená",J1603,0)</f>
        <v>0</v>
      </c>
      <c r="BG1603" s="158">
        <f>IF(N1603="zákl. prenesená",J1603,0)</f>
        <v>0</v>
      </c>
      <c r="BH1603" s="158">
        <f>IF(N1603="zníž. prenesená",J1603,0)</f>
        <v>0</v>
      </c>
      <c r="BI1603" s="158">
        <f>IF(N1603="nulová",J1603,0)</f>
        <v>0</v>
      </c>
      <c r="BJ1603" s="18" t="s">
        <v>176</v>
      </c>
      <c r="BK1603" s="159">
        <f>ROUND(I1603*H1603,3)</f>
        <v>0</v>
      </c>
      <c r="BL1603" s="18" t="s">
        <v>325</v>
      </c>
      <c r="BM1603" s="157" t="s">
        <v>1932</v>
      </c>
    </row>
    <row r="1604" spans="1:65" s="13" customFormat="1">
      <c r="B1604" s="160"/>
      <c r="D1604" s="161" t="s">
        <v>178</v>
      </c>
      <c r="E1604" s="162" t="s">
        <v>1</v>
      </c>
      <c r="F1604" s="163" t="s">
        <v>1933</v>
      </c>
      <c r="H1604" s="164">
        <v>2</v>
      </c>
      <c r="I1604" s="165"/>
      <c r="L1604" s="160"/>
      <c r="M1604" s="166"/>
      <c r="N1604" s="167"/>
      <c r="O1604" s="167"/>
      <c r="P1604" s="167"/>
      <c r="Q1604" s="167"/>
      <c r="R1604" s="167"/>
      <c r="S1604" s="167"/>
      <c r="T1604" s="168"/>
      <c r="AT1604" s="162" t="s">
        <v>178</v>
      </c>
      <c r="AU1604" s="162" t="s">
        <v>176</v>
      </c>
      <c r="AV1604" s="13" t="s">
        <v>176</v>
      </c>
      <c r="AW1604" s="13" t="s">
        <v>33</v>
      </c>
      <c r="AX1604" s="13" t="s">
        <v>86</v>
      </c>
      <c r="AY1604" s="162" t="s">
        <v>169</v>
      </c>
    </row>
    <row r="1605" spans="1:65" s="2" customFormat="1" ht="24.15" customHeight="1">
      <c r="A1605" s="33"/>
      <c r="B1605" s="145"/>
      <c r="C1605" s="192" t="s">
        <v>1934</v>
      </c>
      <c r="D1605" s="192" t="s">
        <v>345</v>
      </c>
      <c r="E1605" s="193" t="s">
        <v>1935</v>
      </c>
      <c r="F1605" s="194" t="s">
        <v>1936</v>
      </c>
      <c r="G1605" s="195" t="s">
        <v>174</v>
      </c>
      <c r="H1605" s="196">
        <v>2</v>
      </c>
      <c r="I1605" s="197"/>
      <c r="J1605" s="196">
        <f>ROUND(I1605*H1605,3)</f>
        <v>0</v>
      </c>
      <c r="K1605" s="198"/>
      <c r="L1605" s="199"/>
      <c r="M1605" s="200" t="s">
        <v>1</v>
      </c>
      <c r="N1605" s="201" t="s">
        <v>44</v>
      </c>
      <c r="O1605" s="59"/>
      <c r="P1605" s="155">
        <f>O1605*H1605</f>
        <v>0</v>
      </c>
      <c r="Q1605" s="155">
        <v>0</v>
      </c>
      <c r="R1605" s="155">
        <f>Q1605*H1605</f>
        <v>0</v>
      </c>
      <c r="S1605" s="155">
        <v>0</v>
      </c>
      <c r="T1605" s="156">
        <f>S1605*H1605</f>
        <v>0</v>
      </c>
      <c r="U1605" s="33"/>
      <c r="V1605" s="33"/>
      <c r="W1605" s="33"/>
      <c r="X1605" s="33"/>
      <c r="Y1605" s="33"/>
      <c r="Z1605" s="33"/>
      <c r="AA1605" s="33"/>
      <c r="AB1605" s="33"/>
      <c r="AC1605" s="33"/>
      <c r="AD1605" s="33"/>
      <c r="AE1605" s="33"/>
      <c r="AR1605" s="157" t="s">
        <v>468</v>
      </c>
      <c r="AT1605" s="157" t="s">
        <v>345</v>
      </c>
      <c r="AU1605" s="157" t="s">
        <v>176</v>
      </c>
      <c r="AY1605" s="18" t="s">
        <v>169</v>
      </c>
      <c r="BE1605" s="158">
        <f>IF(N1605="základná",J1605,0)</f>
        <v>0</v>
      </c>
      <c r="BF1605" s="158">
        <f>IF(N1605="znížená",J1605,0)</f>
        <v>0</v>
      </c>
      <c r="BG1605" s="158">
        <f>IF(N1605="zákl. prenesená",J1605,0)</f>
        <v>0</v>
      </c>
      <c r="BH1605" s="158">
        <f>IF(N1605="zníž. prenesená",J1605,0)</f>
        <v>0</v>
      </c>
      <c r="BI1605" s="158">
        <f>IF(N1605="nulová",J1605,0)</f>
        <v>0</v>
      </c>
      <c r="BJ1605" s="18" t="s">
        <v>176</v>
      </c>
      <c r="BK1605" s="159">
        <f>ROUND(I1605*H1605,3)</f>
        <v>0</v>
      </c>
      <c r="BL1605" s="18" t="s">
        <v>325</v>
      </c>
      <c r="BM1605" s="157" t="s">
        <v>1937</v>
      </c>
    </row>
    <row r="1606" spans="1:65" s="14" customFormat="1">
      <c r="B1606" s="169"/>
      <c r="D1606" s="161" t="s">
        <v>178</v>
      </c>
      <c r="E1606" s="170" t="s">
        <v>1</v>
      </c>
      <c r="F1606" s="171" t="s">
        <v>1938</v>
      </c>
      <c r="H1606" s="170" t="s">
        <v>1</v>
      </c>
      <c r="I1606" s="172"/>
      <c r="L1606" s="169"/>
      <c r="M1606" s="173"/>
      <c r="N1606" s="174"/>
      <c r="O1606" s="174"/>
      <c r="P1606" s="174"/>
      <c r="Q1606" s="174"/>
      <c r="R1606" s="174"/>
      <c r="S1606" s="174"/>
      <c r="T1606" s="175"/>
      <c r="AT1606" s="170" t="s">
        <v>178</v>
      </c>
      <c r="AU1606" s="170" t="s">
        <v>176</v>
      </c>
      <c r="AV1606" s="14" t="s">
        <v>86</v>
      </c>
      <c r="AW1606" s="14" t="s">
        <v>33</v>
      </c>
      <c r="AX1606" s="14" t="s">
        <v>78</v>
      </c>
      <c r="AY1606" s="170" t="s">
        <v>169</v>
      </c>
    </row>
    <row r="1607" spans="1:65" s="14" customFormat="1">
      <c r="B1607" s="169"/>
      <c r="D1607" s="161" t="s">
        <v>178</v>
      </c>
      <c r="E1607" s="170" t="s">
        <v>1</v>
      </c>
      <c r="F1607" s="171" t="s">
        <v>1939</v>
      </c>
      <c r="H1607" s="170" t="s">
        <v>1</v>
      </c>
      <c r="I1607" s="172"/>
      <c r="L1607" s="169"/>
      <c r="M1607" s="173"/>
      <c r="N1607" s="174"/>
      <c r="O1607" s="174"/>
      <c r="P1607" s="174"/>
      <c r="Q1607" s="174"/>
      <c r="R1607" s="174"/>
      <c r="S1607" s="174"/>
      <c r="T1607" s="175"/>
      <c r="AT1607" s="170" t="s">
        <v>178</v>
      </c>
      <c r="AU1607" s="170" t="s">
        <v>176</v>
      </c>
      <c r="AV1607" s="14" t="s">
        <v>86</v>
      </c>
      <c r="AW1607" s="14" t="s">
        <v>33</v>
      </c>
      <c r="AX1607" s="14" t="s">
        <v>78</v>
      </c>
      <c r="AY1607" s="170" t="s">
        <v>169</v>
      </c>
    </row>
    <row r="1608" spans="1:65" s="14" customFormat="1">
      <c r="B1608" s="169"/>
      <c r="D1608" s="161" t="s">
        <v>178</v>
      </c>
      <c r="E1608" s="170" t="s">
        <v>1</v>
      </c>
      <c r="F1608" s="171" t="s">
        <v>1940</v>
      </c>
      <c r="H1608" s="170" t="s">
        <v>1</v>
      </c>
      <c r="I1608" s="172"/>
      <c r="L1608" s="169"/>
      <c r="M1608" s="173"/>
      <c r="N1608" s="174"/>
      <c r="O1608" s="174"/>
      <c r="P1608" s="174"/>
      <c r="Q1608" s="174"/>
      <c r="R1608" s="174"/>
      <c r="S1608" s="174"/>
      <c r="T1608" s="175"/>
      <c r="AT1608" s="170" t="s">
        <v>178</v>
      </c>
      <c r="AU1608" s="170" t="s">
        <v>176</v>
      </c>
      <c r="AV1608" s="14" t="s">
        <v>86</v>
      </c>
      <c r="AW1608" s="14" t="s">
        <v>33</v>
      </c>
      <c r="AX1608" s="14" t="s">
        <v>78</v>
      </c>
      <c r="AY1608" s="170" t="s">
        <v>169</v>
      </c>
    </row>
    <row r="1609" spans="1:65" s="14" customFormat="1">
      <c r="B1609" s="169"/>
      <c r="D1609" s="161" t="s">
        <v>178</v>
      </c>
      <c r="E1609" s="170" t="s">
        <v>1</v>
      </c>
      <c r="F1609" s="171" t="s">
        <v>1941</v>
      </c>
      <c r="H1609" s="170" t="s">
        <v>1</v>
      </c>
      <c r="I1609" s="172"/>
      <c r="L1609" s="169"/>
      <c r="M1609" s="173"/>
      <c r="N1609" s="174"/>
      <c r="O1609" s="174"/>
      <c r="P1609" s="174"/>
      <c r="Q1609" s="174"/>
      <c r="R1609" s="174"/>
      <c r="S1609" s="174"/>
      <c r="T1609" s="175"/>
      <c r="AT1609" s="170" t="s">
        <v>178</v>
      </c>
      <c r="AU1609" s="170" t="s">
        <v>176</v>
      </c>
      <c r="AV1609" s="14" t="s">
        <v>86</v>
      </c>
      <c r="AW1609" s="14" t="s">
        <v>33</v>
      </c>
      <c r="AX1609" s="14" t="s">
        <v>78</v>
      </c>
      <c r="AY1609" s="170" t="s">
        <v>169</v>
      </c>
    </row>
    <row r="1610" spans="1:65" s="14" customFormat="1">
      <c r="B1610" s="169"/>
      <c r="D1610" s="161" t="s">
        <v>178</v>
      </c>
      <c r="E1610" s="170" t="s">
        <v>1</v>
      </c>
      <c r="F1610" s="171" t="s">
        <v>1942</v>
      </c>
      <c r="H1610" s="170" t="s">
        <v>1</v>
      </c>
      <c r="I1610" s="172"/>
      <c r="L1610" s="169"/>
      <c r="M1610" s="173"/>
      <c r="N1610" s="174"/>
      <c r="O1610" s="174"/>
      <c r="P1610" s="174"/>
      <c r="Q1610" s="174"/>
      <c r="R1610" s="174"/>
      <c r="S1610" s="174"/>
      <c r="T1610" s="175"/>
      <c r="AT1610" s="170" t="s">
        <v>178</v>
      </c>
      <c r="AU1610" s="170" t="s">
        <v>176</v>
      </c>
      <c r="AV1610" s="14" t="s">
        <v>86</v>
      </c>
      <c r="AW1610" s="14" t="s">
        <v>33</v>
      </c>
      <c r="AX1610" s="14" t="s">
        <v>78</v>
      </c>
      <c r="AY1610" s="170" t="s">
        <v>169</v>
      </c>
    </row>
    <row r="1611" spans="1:65" s="14" customFormat="1">
      <c r="B1611" s="169"/>
      <c r="D1611" s="161" t="s">
        <v>178</v>
      </c>
      <c r="E1611" s="170" t="s">
        <v>1</v>
      </c>
      <c r="F1611" s="171" t="s">
        <v>1943</v>
      </c>
      <c r="H1611" s="170" t="s">
        <v>1</v>
      </c>
      <c r="I1611" s="172"/>
      <c r="L1611" s="169"/>
      <c r="M1611" s="173"/>
      <c r="N1611" s="174"/>
      <c r="O1611" s="174"/>
      <c r="P1611" s="174"/>
      <c r="Q1611" s="174"/>
      <c r="R1611" s="174"/>
      <c r="S1611" s="174"/>
      <c r="T1611" s="175"/>
      <c r="AT1611" s="170" t="s">
        <v>178</v>
      </c>
      <c r="AU1611" s="170" t="s">
        <v>176</v>
      </c>
      <c r="AV1611" s="14" t="s">
        <v>86</v>
      </c>
      <c r="AW1611" s="14" t="s">
        <v>33</v>
      </c>
      <c r="AX1611" s="14" t="s">
        <v>78</v>
      </c>
      <c r="AY1611" s="170" t="s">
        <v>169</v>
      </c>
    </row>
    <row r="1612" spans="1:65" s="14" customFormat="1">
      <c r="B1612" s="169"/>
      <c r="D1612" s="161" t="s">
        <v>178</v>
      </c>
      <c r="E1612" s="170" t="s">
        <v>1</v>
      </c>
      <c r="F1612" s="171" t="s">
        <v>1944</v>
      </c>
      <c r="H1612" s="170" t="s">
        <v>1</v>
      </c>
      <c r="I1612" s="172"/>
      <c r="L1612" s="169"/>
      <c r="M1612" s="173"/>
      <c r="N1612" s="174"/>
      <c r="O1612" s="174"/>
      <c r="P1612" s="174"/>
      <c r="Q1612" s="174"/>
      <c r="R1612" s="174"/>
      <c r="S1612" s="174"/>
      <c r="T1612" s="175"/>
      <c r="AT1612" s="170" t="s">
        <v>178</v>
      </c>
      <c r="AU1612" s="170" t="s">
        <v>176</v>
      </c>
      <c r="AV1612" s="14" t="s">
        <v>86</v>
      </c>
      <c r="AW1612" s="14" t="s">
        <v>33</v>
      </c>
      <c r="AX1612" s="14" t="s">
        <v>78</v>
      </c>
      <c r="AY1612" s="170" t="s">
        <v>169</v>
      </c>
    </row>
    <row r="1613" spans="1:65" s="14" customFormat="1">
      <c r="B1613" s="169"/>
      <c r="D1613" s="161" t="s">
        <v>178</v>
      </c>
      <c r="E1613" s="170" t="s">
        <v>1</v>
      </c>
      <c r="F1613" s="171" t="s">
        <v>1945</v>
      </c>
      <c r="H1613" s="170" t="s">
        <v>1</v>
      </c>
      <c r="I1613" s="172"/>
      <c r="L1613" s="169"/>
      <c r="M1613" s="173"/>
      <c r="N1613" s="174"/>
      <c r="O1613" s="174"/>
      <c r="P1613" s="174"/>
      <c r="Q1613" s="174"/>
      <c r="R1613" s="174"/>
      <c r="S1613" s="174"/>
      <c r="T1613" s="175"/>
      <c r="AT1613" s="170" t="s">
        <v>178</v>
      </c>
      <c r="AU1613" s="170" t="s">
        <v>176</v>
      </c>
      <c r="AV1613" s="14" t="s">
        <v>86</v>
      </c>
      <c r="AW1613" s="14" t="s">
        <v>33</v>
      </c>
      <c r="AX1613" s="14" t="s">
        <v>78</v>
      </c>
      <c r="AY1613" s="170" t="s">
        <v>169</v>
      </c>
    </row>
    <row r="1614" spans="1:65" s="13" customFormat="1">
      <c r="B1614" s="160"/>
      <c r="D1614" s="161" t="s">
        <v>178</v>
      </c>
      <c r="E1614" s="162" t="s">
        <v>1</v>
      </c>
      <c r="F1614" s="163" t="s">
        <v>176</v>
      </c>
      <c r="H1614" s="164">
        <v>2</v>
      </c>
      <c r="I1614" s="165"/>
      <c r="L1614" s="160"/>
      <c r="M1614" s="166"/>
      <c r="N1614" s="167"/>
      <c r="O1614" s="167"/>
      <c r="P1614" s="167"/>
      <c r="Q1614" s="167"/>
      <c r="R1614" s="167"/>
      <c r="S1614" s="167"/>
      <c r="T1614" s="168"/>
      <c r="AT1614" s="162" t="s">
        <v>178</v>
      </c>
      <c r="AU1614" s="162" t="s">
        <v>176</v>
      </c>
      <c r="AV1614" s="13" t="s">
        <v>176</v>
      </c>
      <c r="AW1614" s="13" t="s">
        <v>33</v>
      </c>
      <c r="AX1614" s="13" t="s">
        <v>86</v>
      </c>
      <c r="AY1614" s="162" t="s">
        <v>169</v>
      </c>
    </row>
    <row r="1615" spans="1:65" s="2" customFormat="1" ht="37.75" customHeight="1">
      <c r="A1615" s="33"/>
      <c r="B1615" s="145"/>
      <c r="C1615" s="192" t="s">
        <v>1946</v>
      </c>
      <c r="D1615" s="192" t="s">
        <v>345</v>
      </c>
      <c r="E1615" s="193" t="s">
        <v>1947</v>
      </c>
      <c r="F1615" s="194" t="s">
        <v>1948</v>
      </c>
      <c r="G1615" s="195" t="s">
        <v>174</v>
      </c>
      <c r="H1615" s="196">
        <v>2</v>
      </c>
      <c r="I1615" s="197"/>
      <c r="J1615" s="196">
        <f>ROUND(I1615*H1615,3)</f>
        <v>0</v>
      </c>
      <c r="K1615" s="198"/>
      <c r="L1615" s="199"/>
      <c r="M1615" s="200" t="s">
        <v>1</v>
      </c>
      <c r="N1615" s="201" t="s">
        <v>44</v>
      </c>
      <c r="O1615" s="59"/>
      <c r="P1615" s="155">
        <f>O1615*H1615</f>
        <v>0</v>
      </c>
      <c r="Q1615" s="155">
        <v>0</v>
      </c>
      <c r="R1615" s="155">
        <f>Q1615*H1615</f>
        <v>0</v>
      </c>
      <c r="S1615" s="155">
        <v>0</v>
      </c>
      <c r="T1615" s="156">
        <f>S1615*H1615</f>
        <v>0</v>
      </c>
      <c r="U1615" s="33"/>
      <c r="V1615" s="33"/>
      <c r="W1615" s="33"/>
      <c r="X1615" s="33"/>
      <c r="Y1615" s="33"/>
      <c r="Z1615" s="33"/>
      <c r="AA1615" s="33"/>
      <c r="AB1615" s="33"/>
      <c r="AC1615" s="33"/>
      <c r="AD1615" s="33"/>
      <c r="AE1615" s="33"/>
      <c r="AR1615" s="157" t="s">
        <v>468</v>
      </c>
      <c r="AT1615" s="157" t="s">
        <v>345</v>
      </c>
      <c r="AU1615" s="157" t="s">
        <v>176</v>
      </c>
      <c r="AY1615" s="18" t="s">
        <v>169</v>
      </c>
      <c r="BE1615" s="158">
        <f>IF(N1615="základná",J1615,0)</f>
        <v>0</v>
      </c>
      <c r="BF1615" s="158">
        <f>IF(N1615="znížená",J1615,0)</f>
        <v>0</v>
      </c>
      <c r="BG1615" s="158">
        <f>IF(N1615="zákl. prenesená",J1615,0)</f>
        <v>0</v>
      </c>
      <c r="BH1615" s="158">
        <f>IF(N1615="zníž. prenesená",J1615,0)</f>
        <v>0</v>
      </c>
      <c r="BI1615" s="158">
        <f>IF(N1615="nulová",J1615,0)</f>
        <v>0</v>
      </c>
      <c r="BJ1615" s="18" t="s">
        <v>176</v>
      </c>
      <c r="BK1615" s="159">
        <f>ROUND(I1615*H1615,3)</f>
        <v>0</v>
      </c>
      <c r="BL1615" s="18" t="s">
        <v>325</v>
      </c>
      <c r="BM1615" s="157" t="s">
        <v>1949</v>
      </c>
    </row>
    <row r="1616" spans="1:65" s="13" customFormat="1">
      <c r="B1616" s="160"/>
      <c r="D1616" s="161" t="s">
        <v>178</v>
      </c>
      <c r="E1616" s="162" t="s">
        <v>1</v>
      </c>
      <c r="F1616" s="163" t="s">
        <v>176</v>
      </c>
      <c r="H1616" s="164">
        <v>2</v>
      </c>
      <c r="I1616" s="165"/>
      <c r="L1616" s="160"/>
      <c r="M1616" s="166"/>
      <c r="N1616" s="167"/>
      <c r="O1616" s="167"/>
      <c r="P1616" s="167"/>
      <c r="Q1616" s="167"/>
      <c r="R1616" s="167"/>
      <c r="S1616" s="167"/>
      <c r="T1616" s="168"/>
      <c r="AT1616" s="162" t="s">
        <v>178</v>
      </c>
      <c r="AU1616" s="162" t="s">
        <v>176</v>
      </c>
      <c r="AV1616" s="13" t="s">
        <v>176</v>
      </c>
      <c r="AW1616" s="13" t="s">
        <v>33</v>
      </c>
      <c r="AX1616" s="13" t="s">
        <v>86</v>
      </c>
      <c r="AY1616" s="162" t="s">
        <v>169</v>
      </c>
    </row>
    <row r="1617" spans="1:65" s="2" customFormat="1" ht="14.4" customHeight="1">
      <c r="A1617" s="33"/>
      <c r="B1617" s="145"/>
      <c r="C1617" s="192" t="s">
        <v>1950</v>
      </c>
      <c r="D1617" s="192" t="s">
        <v>345</v>
      </c>
      <c r="E1617" s="193" t="s">
        <v>1951</v>
      </c>
      <c r="F1617" s="194" t="s">
        <v>1952</v>
      </c>
      <c r="G1617" s="195" t="s">
        <v>174</v>
      </c>
      <c r="H1617" s="196">
        <v>2</v>
      </c>
      <c r="I1617" s="197"/>
      <c r="J1617" s="196">
        <f>ROUND(I1617*H1617,3)</f>
        <v>0</v>
      </c>
      <c r="K1617" s="198"/>
      <c r="L1617" s="199"/>
      <c r="M1617" s="200" t="s">
        <v>1</v>
      </c>
      <c r="N1617" s="201" t="s">
        <v>44</v>
      </c>
      <c r="O1617" s="59"/>
      <c r="P1617" s="155">
        <f>O1617*H1617</f>
        <v>0</v>
      </c>
      <c r="Q1617" s="155">
        <v>0</v>
      </c>
      <c r="R1617" s="155">
        <f>Q1617*H1617</f>
        <v>0</v>
      </c>
      <c r="S1617" s="155">
        <v>0</v>
      </c>
      <c r="T1617" s="156">
        <f>S1617*H1617</f>
        <v>0</v>
      </c>
      <c r="U1617" s="33"/>
      <c r="V1617" s="33"/>
      <c r="W1617" s="33"/>
      <c r="X1617" s="33"/>
      <c r="Y1617" s="33"/>
      <c r="Z1617" s="33"/>
      <c r="AA1617" s="33"/>
      <c r="AB1617" s="33"/>
      <c r="AC1617" s="33"/>
      <c r="AD1617" s="33"/>
      <c r="AE1617" s="33"/>
      <c r="AR1617" s="157" t="s">
        <v>468</v>
      </c>
      <c r="AT1617" s="157" t="s">
        <v>345</v>
      </c>
      <c r="AU1617" s="157" t="s">
        <v>176</v>
      </c>
      <c r="AY1617" s="18" t="s">
        <v>169</v>
      </c>
      <c r="BE1617" s="158">
        <f>IF(N1617="základná",J1617,0)</f>
        <v>0</v>
      </c>
      <c r="BF1617" s="158">
        <f>IF(N1617="znížená",J1617,0)</f>
        <v>0</v>
      </c>
      <c r="BG1617" s="158">
        <f>IF(N1617="zákl. prenesená",J1617,0)</f>
        <v>0</v>
      </c>
      <c r="BH1617" s="158">
        <f>IF(N1617="zníž. prenesená",J1617,0)</f>
        <v>0</v>
      </c>
      <c r="BI1617" s="158">
        <f>IF(N1617="nulová",J1617,0)</f>
        <v>0</v>
      </c>
      <c r="BJ1617" s="18" t="s">
        <v>176</v>
      </c>
      <c r="BK1617" s="159">
        <f>ROUND(I1617*H1617,3)</f>
        <v>0</v>
      </c>
      <c r="BL1617" s="18" t="s">
        <v>325</v>
      </c>
      <c r="BM1617" s="157" t="s">
        <v>1953</v>
      </c>
    </row>
    <row r="1618" spans="1:65" s="14" customFormat="1" ht="20">
      <c r="B1618" s="169"/>
      <c r="D1618" s="161" t="s">
        <v>178</v>
      </c>
      <c r="E1618" s="170" t="s">
        <v>1</v>
      </c>
      <c r="F1618" s="171" t="s">
        <v>1954</v>
      </c>
      <c r="H1618" s="170" t="s">
        <v>1</v>
      </c>
      <c r="I1618" s="172"/>
      <c r="L1618" s="169"/>
      <c r="M1618" s="173"/>
      <c r="N1618" s="174"/>
      <c r="O1618" s="174"/>
      <c r="P1618" s="174"/>
      <c r="Q1618" s="174"/>
      <c r="R1618" s="174"/>
      <c r="S1618" s="174"/>
      <c r="T1618" s="175"/>
      <c r="AT1618" s="170" t="s">
        <v>178</v>
      </c>
      <c r="AU1618" s="170" t="s">
        <v>176</v>
      </c>
      <c r="AV1618" s="14" t="s">
        <v>86</v>
      </c>
      <c r="AW1618" s="14" t="s">
        <v>33</v>
      </c>
      <c r="AX1618" s="14" t="s">
        <v>78</v>
      </c>
      <c r="AY1618" s="170" t="s">
        <v>169</v>
      </c>
    </row>
    <row r="1619" spans="1:65" s="14" customFormat="1">
      <c r="B1619" s="169"/>
      <c r="D1619" s="161" t="s">
        <v>178</v>
      </c>
      <c r="E1619" s="170" t="s">
        <v>1</v>
      </c>
      <c r="F1619" s="171" t="s">
        <v>1955</v>
      </c>
      <c r="H1619" s="170" t="s">
        <v>1</v>
      </c>
      <c r="I1619" s="172"/>
      <c r="L1619" s="169"/>
      <c r="M1619" s="173"/>
      <c r="N1619" s="174"/>
      <c r="O1619" s="174"/>
      <c r="P1619" s="174"/>
      <c r="Q1619" s="174"/>
      <c r="R1619" s="174"/>
      <c r="S1619" s="174"/>
      <c r="T1619" s="175"/>
      <c r="AT1619" s="170" t="s">
        <v>178</v>
      </c>
      <c r="AU1619" s="170" t="s">
        <v>176</v>
      </c>
      <c r="AV1619" s="14" t="s">
        <v>86</v>
      </c>
      <c r="AW1619" s="14" t="s">
        <v>33</v>
      </c>
      <c r="AX1619" s="14" t="s">
        <v>78</v>
      </c>
      <c r="AY1619" s="170" t="s">
        <v>169</v>
      </c>
    </row>
    <row r="1620" spans="1:65" s="13" customFormat="1">
      <c r="B1620" s="160"/>
      <c r="D1620" s="161" t="s">
        <v>178</v>
      </c>
      <c r="E1620" s="162" t="s">
        <v>1</v>
      </c>
      <c r="F1620" s="163" t="s">
        <v>176</v>
      </c>
      <c r="H1620" s="164">
        <v>2</v>
      </c>
      <c r="I1620" s="165"/>
      <c r="L1620" s="160"/>
      <c r="M1620" s="166"/>
      <c r="N1620" s="167"/>
      <c r="O1620" s="167"/>
      <c r="P1620" s="167"/>
      <c r="Q1620" s="167"/>
      <c r="R1620" s="167"/>
      <c r="S1620" s="167"/>
      <c r="T1620" s="168"/>
      <c r="AT1620" s="162" t="s">
        <v>178</v>
      </c>
      <c r="AU1620" s="162" t="s">
        <v>176</v>
      </c>
      <c r="AV1620" s="13" t="s">
        <v>176</v>
      </c>
      <c r="AW1620" s="13" t="s">
        <v>33</v>
      </c>
      <c r="AX1620" s="13" t="s">
        <v>86</v>
      </c>
      <c r="AY1620" s="162" t="s">
        <v>169</v>
      </c>
    </row>
    <row r="1621" spans="1:65" s="2" customFormat="1" ht="14.4" customHeight="1">
      <c r="A1621" s="33"/>
      <c r="B1621" s="145"/>
      <c r="C1621" s="192" t="s">
        <v>1956</v>
      </c>
      <c r="D1621" s="192" t="s">
        <v>345</v>
      </c>
      <c r="E1621" s="193" t="s">
        <v>1957</v>
      </c>
      <c r="F1621" s="194" t="s">
        <v>1958</v>
      </c>
      <c r="G1621" s="195" t="s">
        <v>174</v>
      </c>
      <c r="H1621" s="196">
        <v>2</v>
      </c>
      <c r="I1621" s="197"/>
      <c r="J1621" s="196">
        <f>ROUND(I1621*H1621,3)</f>
        <v>0</v>
      </c>
      <c r="K1621" s="198"/>
      <c r="L1621" s="199"/>
      <c r="M1621" s="200" t="s">
        <v>1</v>
      </c>
      <c r="N1621" s="201" t="s">
        <v>44</v>
      </c>
      <c r="O1621" s="59"/>
      <c r="P1621" s="155">
        <f>O1621*H1621</f>
        <v>0</v>
      </c>
      <c r="Q1621" s="155">
        <v>0</v>
      </c>
      <c r="R1621" s="155">
        <f>Q1621*H1621</f>
        <v>0</v>
      </c>
      <c r="S1621" s="155">
        <v>0</v>
      </c>
      <c r="T1621" s="156">
        <f>S1621*H1621</f>
        <v>0</v>
      </c>
      <c r="U1621" s="33"/>
      <c r="V1621" s="33"/>
      <c r="W1621" s="33"/>
      <c r="X1621" s="33"/>
      <c r="Y1621" s="33"/>
      <c r="Z1621" s="33"/>
      <c r="AA1621" s="33"/>
      <c r="AB1621" s="33"/>
      <c r="AC1621" s="33"/>
      <c r="AD1621" s="33"/>
      <c r="AE1621" s="33"/>
      <c r="AR1621" s="157" t="s">
        <v>468</v>
      </c>
      <c r="AT1621" s="157" t="s">
        <v>345</v>
      </c>
      <c r="AU1621" s="157" t="s">
        <v>176</v>
      </c>
      <c r="AY1621" s="18" t="s">
        <v>169</v>
      </c>
      <c r="BE1621" s="158">
        <f>IF(N1621="základná",J1621,0)</f>
        <v>0</v>
      </c>
      <c r="BF1621" s="158">
        <f>IF(N1621="znížená",J1621,0)</f>
        <v>0</v>
      </c>
      <c r="BG1621" s="158">
        <f>IF(N1621="zákl. prenesená",J1621,0)</f>
        <v>0</v>
      </c>
      <c r="BH1621" s="158">
        <f>IF(N1621="zníž. prenesená",J1621,0)</f>
        <v>0</v>
      </c>
      <c r="BI1621" s="158">
        <f>IF(N1621="nulová",J1621,0)</f>
        <v>0</v>
      </c>
      <c r="BJ1621" s="18" t="s">
        <v>176</v>
      </c>
      <c r="BK1621" s="159">
        <f>ROUND(I1621*H1621,3)</f>
        <v>0</v>
      </c>
      <c r="BL1621" s="18" t="s">
        <v>325</v>
      </c>
      <c r="BM1621" s="157" t="s">
        <v>1959</v>
      </c>
    </row>
    <row r="1622" spans="1:65" s="14" customFormat="1" ht="30">
      <c r="B1622" s="169"/>
      <c r="D1622" s="161" t="s">
        <v>178</v>
      </c>
      <c r="E1622" s="170" t="s">
        <v>1</v>
      </c>
      <c r="F1622" s="171" t="s">
        <v>1960</v>
      </c>
      <c r="H1622" s="170" t="s">
        <v>1</v>
      </c>
      <c r="I1622" s="172"/>
      <c r="L1622" s="169"/>
      <c r="M1622" s="173"/>
      <c r="N1622" s="174"/>
      <c r="O1622" s="174"/>
      <c r="P1622" s="174"/>
      <c r="Q1622" s="174"/>
      <c r="R1622" s="174"/>
      <c r="S1622" s="174"/>
      <c r="T1622" s="175"/>
      <c r="AT1622" s="170" t="s">
        <v>178</v>
      </c>
      <c r="AU1622" s="170" t="s">
        <v>176</v>
      </c>
      <c r="AV1622" s="14" t="s">
        <v>86</v>
      </c>
      <c r="AW1622" s="14" t="s">
        <v>33</v>
      </c>
      <c r="AX1622" s="14" t="s">
        <v>78</v>
      </c>
      <c r="AY1622" s="170" t="s">
        <v>169</v>
      </c>
    </row>
    <row r="1623" spans="1:65" s="14" customFormat="1" ht="20">
      <c r="B1623" s="169"/>
      <c r="D1623" s="161" t="s">
        <v>178</v>
      </c>
      <c r="E1623" s="170" t="s">
        <v>1</v>
      </c>
      <c r="F1623" s="171" t="s">
        <v>1961</v>
      </c>
      <c r="H1623" s="170" t="s">
        <v>1</v>
      </c>
      <c r="I1623" s="172"/>
      <c r="L1623" s="169"/>
      <c r="M1623" s="173"/>
      <c r="N1623" s="174"/>
      <c r="O1623" s="174"/>
      <c r="P1623" s="174"/>
      <c r="Q1623" s="174"/>
      <c r="R1623" s="174"/>
      <c r="S1623" s="174"/>
      <c r="T1623" s="175"/>
      <c r="AT1623" s="170" t="s">
        <v>178</v>
      </c>
      <c r="AU1623" s="170" t="s">
        <v>176</v>
      </c>
      <c r="AV1623" s="14" t="s">
        <v>86</v>
      </c>
      <c r="AW1623" s="14" t="s">
        <v>33</v>
      </c>
      <c r="AX1623" s="14" t="s">
        <v>78</v>
      </c>
      <c r="AY1623" s="170" t="s">
        <v>169</v>
      </c>
    </row>
    <row r="1624" spans="1:65" s="13" customFormat="1">
      <c r="B1624" s="160"/>
      <c r="D1624" s="161" t="s">
        <v>178</v>
      </c>
      <c r="E1624" s="162" t="s">
        <v>1</v>
      </c>
      <c r="F1624" s="163" t="s">
        <v>176</v>
      </c>
      <c r="H1624" s="164">
        <v>2</v>
      </c>
      <c r="I1624" s="165"/>
      <c r="L1624" s="160"/>
      <c r="M1624" s="166"/>
      <c r="N1624" s="167"/>
      <c r="O1624" s="167"/>
      <c r="P1624" s="167"/>
      <c r="Q1624" s="167"/>
      <c r="R1624" s="167"/>
      <c r="S1624" s="167"/>
      <c r="T1624" s="168"/>
      <c r="AT1624" s="162" t="s">
        <v>178</v>
      </c>
      <c r="AU1624" s="162" t="s">
        <v>176</v>
      </c>
      <c r="AV1624" s="13" t="s">
        <v>176</v>
      </c>
      <c r="AW1624" s="13" t="s">
        <v>33</v>
      </c>
      <c r="AX1624" s="13" t="s">
        <v>86</v>
      </c>
      <c r="AY1624" s="162" t="s">
        <v>169</v>
      </c>
    </row>
    <row r="1625" spans="1:65" s="2" customFormat="1" ht="14.4" customHeight="1">
      <c r="A1625" s="33"/>
      <c r="B1625" s="145"/>
      <c r="C1625" s="192" t="s">
        <v>1962</v>
      </c>
      <c r="D1625" s="192" t="s">
        <v>345</v>
      </c>
      <c r="E1625" s="193" t="s">
        <v>1963</v>
      </c>
      <c r="F1625" s="194" t="s">
        <v>1964</v>
      </c>
      <c r="G1625" s="195" t="s">
        <v>174</v>
      </c>
      <c r="H1625" s="196">
        <v>2</v>
      </c>
      <c r="I1625" s="197"/>
      <c r="J1625" s="196">
        <f>ROUND(I1625*H1625,3)</f>
        <v>0</v>
      </c>
      <c r="K1625" s="198"/>
      <c r="L1625" s="199"/>
      <c r="M1625" s="200" t="s">
        <v>1</v>
      </c>
      <c r="N1625" s="201" t="s">
        <v>44</v>
      </c>
      <c r="O1625" s="59"/>
      <c r="P1625" s="155">
        <f>O1625*H1625</f>
        <v>0</v>
      </c>
      <c r="Q1625" s="155">
        <v>0</v>
      </c>
      <c r="R1625" s="155">
        <f>Q1625*H1625</f>
        <v>0</v>
      </c>
      <c r="S1625" s="155">
        <v>0</v>
      </c>
      <c r="T1625" s="156">
        <f>S1625*H1625</f>
        <v>0</v>
      </c>
      <c r="U1625" s="33"/>
      <c r="V1625" s="33"/>
      <c r="W1625" s="33"/>
      <c r="X1625" s="33"/>
      <c r="Y1625" s="33"/>
      <c r="Z1625" s="33"/>
      <c r="AA1625" s="33"/>
      <c r="AB1625" s="33"/>
      <c r="AC1625" s="33"/>
      <c r="AD1625" s="33"/>
      <c r="AE1625" s="33"/>
      <c r="AR1625" s="157" t="s">
        <v>468</v>
      </c>
      <c r="AT1625" s="157" t="s">
        <v>345</v>
      </c>
      <c r="AU1625" s="157" t="s">
        <v>176</v>
      </c>
      <c r="AY1625" s="18" t="s">
        <v>169</v>
      </c>
      <c r="BE1625" s="158">
        <f>IF(N1625="základná",J1625,0)</f>
        <v>0</v>
      </c>
      <c r="BF1625" s="158">
        <f>IF(N1625="znížená",J1625,0)</f>
        <v>0</v>
      </c>
      <c r="BG1625" s="158">
        <f>IF(N1625="zákl. prenesená",J1625,0)</f>
        <v>0</v>
      </c>
      <c r="BH1625" s="158">
        <f>IF(N1625="zníž. prenesená",J1625,0)</f>
        <v>0</v>
      </c>
      <c r="BI1625" s="158">
        <f>IF(N1625="nulová",J1625,0)</f>
        <v>0</v>
      </c>
      <c r="BJ1625" s="18" t="s">
        <v>176</v>
      </c>
      <c r="BK1625" s="159">
        <f>ROUND(I1625*H1625,3)</f>
        <v>0</v>
      </c>
      <c r="BL1625" s="18" t="s">
        <v>325</v>
      </c>
      <c r="BM1625" s="157" t="s">
        <v>1965</v>
      </c>
    </row>
    <row r="1626" spans="1:65" s="14" customFormat="1" ht="20">
      <c r="B1626" s="169"/>
      <c r="D1626" s="161" t="s">
        <v>178</v>
      </c>
      <c r="E1626" s="170" t="s">
        <v>1</v>
      </c>
      <c r="F1626" s="171" t="s">
        <v>1966</v>
      </c>
      <c r="H1626" s="170" t="s">
        <v>1</v>
      </c>
      <c r="I1626" s="172"/>
      <c r="L1626" s="169"/>
      <c r="M1626" s="173"/>
      <c r="N1626" s="174"/>
      <c r="O1626" s="174"/>
      <c r="P1626" s="174"/>
      <c r="Q1626" s="174"/>
      <c r="R1626" s="174"/>
      <c r="S1626" s="174"/>
      <c r="T1626" s="175"/>
      <c r="AT1626" s="170" t="s">
        <v>178</v>
      </c>
      <c r="AU1626" s="170" t="s">
        <v>176</v>
      </c>
      <c r="AV1626" s="14" t="s">
        <v>86</v>
      </c>
      <c r="AW1626" s="14" t="s">
        <v>33</v>
      </c>
      <c r="AX1626" s="14" t="s">
        <v>78</v>
      </c>
      <c r="AY1626" s="170" t="s">
        <v>169</v>
      </c>
    </row>
    <row r="1627" spans="1:65" s="14" customFormat="1">
      <c r="B1627" s="169"/>
      <c r="D1627" s="161" t="s">
        <v>178</v>
      </c>
      <c r="E1627" s="170" t="s">
        <v>1</v>
      </c>
      <c r="F1627" s="171" t="s">
        <v>1967</v>
      </c>
      <c r="H1627" s="170" t="s">
        <v>1</v>
      </c>
      <c r="I1627" s="172"/>
      <c r="L1627" s="169"/>
      <c r="M1627" s="173"/>
      <c r="N1627" s="174"/>
      <c r="O1627" s="174"/>
      <c r="P1627" s="174"/>
      <c r="Q1627" s="174"/>
      <c r="R1627" s="174"/>
      <c r="S1627" s="174"/>
      <c r="T1627" s="175"/>
      <c r="AT1627" s="170" t="s">
        <v>178</v>
      </c>
      <c r="AU1627" s="170" t="s">
        <v>176</v>
      </c>
      <c r="AV1627" s="14" t="s">
        <v>86</v>
      </c>
      <c r="AW1627" s="14" t="s">
        <v>33</v>
      </c>
      <c r="AX1627" s="14" t="s">
        <v>78</v>
      </c>
      <c r="AY1627" s="170" t="s">
        <v>169</v>
      </c>
    </row>
    <row r="1628" spans="1:65" s="13" customFormat="1">
      <c r="B1628" s="160"/>
      <c r="D1628" s="161" t="s">
        <v>178</v>
      </c>
      <c r="E1628" s="162" t="s">
        <v>1</v>
      </c>
      <c r="F1628" s="163" t="s">
        <v>176</v>
      </c>
      <c r="H1628" s="164">
        <v>2</v>
      </c>
      <c r="I1628" s="165"/>
      <c r="L1628" s="160"/>
      <c r="M1628" s="166"/>
      <c r="N1628" s="167"/>
      <c r="O1628" s="167"/>
      <c r="P1628" s="167"/>
      <c r="Q1628" s="167"/>
      <c r="R1628" s="167"/>
      <c r="S1628" s="167"/>
      <c r="T1628" s="168"/>
      <c r="AT1628" s="162" t="s">
        <v>178</v>
      </c>
      <c r="AU1628" s="162" t="s">
        <v>176</v>
      </c>
      <c r="AV1628" s="13" t="s">
        <v>176</v>
      </c>
      <c r="AW1628" s="13" t="s">
        <v>33</v>
      </c>
      <c r="AX1628" s="13" t="s">
        <v>86</v>
      </c>
      <c r="AY1628" s="162" t="s">
        <v>169</v>
      </c>
    </row>
    <row r="1629" spans="1:65" s="2" customFormat="1" ht="24.15" customHeight="1">
      <c r="A1629" s="33"/>
      <c r="B1629" s="145"/>
      <c r="C1629" s="146" t="s">
        <v>1968</v>
      </c>
      <c r="D1629" s="146" t="s">
        <v>171</v>
      </c>
      <c r="E1629" s="147" t="s">
        <v>1969</v>
      </c>
      <c r="F1629" s="148" t="s">
        <v>1970</v>
      </c>
      <c r="G1629" s="149" t="s">
        <v>174</v>
      </c>
      <c r="H1629" s="150">
        <v>1</v>
      </c>
      <c r="I1629" s="151"/>
      <c r="J1629" s="150">
        <f>ROUND(I1629*H1629,3)</f>
        <v>0</v>
      </c>
      <c r="K1629" s="152"/>
      <c r="L1629" s="34"/>
      <c r="M1629" s="153" t="s">
        <v>1</v>
      </c>
      <c r="N1629" s="154" t="s">
        <v>44</v>
      </c>
      <c r="O1629" s="59"/>
      <c r="P1629" s="155">
        <f>O1629*H1629</f>
        <v>0</v>
      </c>
      <c r="Q1629" s="155">
        <v>0</v>
      </c>
      <c r="R1629" s="155">
        <f>Q1629*H1629</f>
        <v>0</v>
      </c>
      <c r="S1629" s="155">
        <v>0</v>
      </c>
      <c r="T1629" s="156">
        <f>S1629*H1629</f>
        <v>0</v>
      </c>
      <c r="U1629" s="33"/>
      <c r="V1629" s="33"/>
      <c r="W1629" s="33"/>
      <c r="X1629" s="33"/>
      <c r="Y1629" s="33"/>
      <c r="Z1629" s="33"/>
      <c r="AA1629" s="33"/>
      <c r="AB1629" s="33"/>
      <c r="AC1629" s="33"/>
      <c r="AD1629" s="33"/>
      <c r="AE1629" s="33"/>
      <c r="AR1629" s="157" t="s">
        <v>325</v>
      </c>
      <c r="AT1629" s="157" t="s">
        <v>171</v>
      </c>
      <c r="AU1629" s="157" t="s">
        <v>176</v>
      </c>
      <c r="AY1629" s="18" t="s">
        <v>169</v>
      </c>
      <c r="BE1629" s="158">
        <f>IF(N1629="základná",J1629,0)</f>
        <v>0</v>
      </c>
      <c r="BF1629" s="158">
        <f>IF(N1629="znížená",J1629,0)</f>
        <v>0</v>
      </c>
      <c r="BG1629" s="158">
        <f>IF(N1629="zákl. prenesená",J1629,0)</f>
        <v>0</v>
      </c>
      <c r="BH1629" s="158">
        <f>IF(N1629="zníž. prenesená",J1629,0)</f>
        <v>0</v>
      </c>
      <c r="BI1629" s="158">
        <f>IF(N1629="nulová",J1629,0)</f>
        <v>0</v>
      </c>
      <c r="BJ1629" s="18" t="s">
        <v>176</v>
      </c>
      <c r="BK1629" s="159">
        <f>ROUND(I1629*H1629,3)</f>
        <v>0</v>
      </c>
      <c r="BL1629" s="18" t="s">
        <v>325</v>
      </c>
      <c r="BM1629" s="157" t="s">
        <v>1971</v>
      </c>
    </row>
    <row r="1630" spans="1:65" s="13" customFormat="1">
      <c r="B1630" s="160"/>
      <c r="D1630" s="161" t="s">
        <v>178</v>
      </c>
      <c r="E1630" s="162" t="s">
        <v>1</v>
      </c>
      <c r="F1630" s="163" t="s">
        <v>1972</v>
      </c>
      <c r="H1630" s="164">
        <v>1</v>
      </c>
      <c r="I1630" s="165"/>
      <c r="L1630" s="160"/>
      <c r="M1630" s="166"/>
      <c r="N1630" s="167"/>
      <c r="O1630" s="167"/>
      <c r="P1630" s="167"/>
      <c r="Q1630" s="167"/>
      <c r="R1630" s="167"/>
      <c r="S1630" s="167"/>
      <c r="T1630" s="168"/>
      <c r="AT1630" s="162" t="s">
        <v>178</v>
      </c>
      <c r="AU1630" s="162" t="s">
        <v>176</v>
      </c>
      <c r="AV1630" s="13" t="s">
        <v>176</v>
      </c>
      <c r="AW1630" s="13" t="s">
        <v>33</v>
      </c>
      <c r="AX1630" s="13" t="s">
        <v>86</v>
      </c>
      <c r="AY1630" s="162" t="s">
        <v>169</v>
      </c>
    </row>
    <row r="1631" spans="1:65" s="2" customFormat="1" ht="14.4" customHeight="1">
      <c r="A1631" s="33"/>
      <c r="B1631" s="145"/>
      <c r="C1631" s="192" t="s">
        <v>1973</v>
      </c>
      <c r="D1631" s="192" t="s">
        <v>345</v>
      </c>
      <c r="E1631" s="193" t="s">
        <v>1974</v>
      </c>
      <c r="F1631" s="194" t="s">
        <v>1975</v>
      </c>
      <c r="G1631" s="195" t="s">
        <v>174</v>
      </c>
      <c r="H1631" s="196">
        <v>1</v>
      </c>
      <c r="I1631" s="197"/>
      <c r="J1631" s="196">
        <f>ROUND(I1631*H1631,3)</f>
        <v>0</v>
      </c>
      <c r="K1631" s="198"/>
      <c r="L1631" s="199"/>
      <c r="M1631" s="200" t="s">
        <v>1</v>
      </c>
      <c r="N1631" s="201" t="s">
        <v>44</v>
      </c>
      <c r="O1631" s="59"/>
      <c r="P1631" s="155">
        <f>O1631*H1631</f>
        <v>0</v>
      </c>
      <c r="Q1631" s="155">
        <v>0</v>
      </c>
      <c r="R1631" s="155">
        <f>Q1631*H1631</f>
        <v>0</v>
      </c>
      <c r="S1631" s="155">
        <v>0</v>
      </c>
      <c r="T1631" s="156">
        <f>S1631*H1631</f>
        <v>0</v>
      </c>
      <c r="U1631" s="33"/>
      <c r="V1631" s="33"/>
      <c r="W1631" s="33"/>
      <c r="X1631" s="33"/>
      <c r="Y1631" s="33"/>
      <c r="Z1631" s="33"/>
      <c r="AA1631" s="33"/>
      <c r="AB1631" s="33"/>
      <c r="AC1631" s="33"/>
      <c r="AD1631" s="33"/>
      <c r="AE1631" s="33"/>
      <c r="AR1631" s="157" t="s">
        <v>468</v>
      </c>
      <c r="AT1631" s="157" t="s">
        <v>345</v>
      </c>
      <c r="AU1631" s="157" t="s">
        <v>176</v>
      </c>
      <c r="AY1631" s="18" t="s">
        <v>169</v>
      </c>
      <c r="BE1631" s="158">
        <f>IF(N1631="základná",J1631,0)</f>
        <v>0</v>
      </c>
      <c r="BF1631" s="158">
        <f>IF(N1631="znížená",J1631,0)</f>
        <v>0</v>
      </c>
      <c r="BG1631" s="158">
        <f>IF(N1631="zákl. prenesená",J1631,0)</f>
        <v>0</v>
      </c>
      <c r="BH1631" s="158">
        <f>IF(N1631="zníž. prenesená",J1631,0)</f>
        <v>0</v>
      </c>
      <c r="BI1631" s="158">
        <f>IF(N1631="nulová",J1631,0)</f>
        <v>0</v>
      </c>
      <c r="BJ1631" s="18" t="s">
        <v>176</v>
      </c>
      <c r="BK1631" s="159">
        <f>ROUND(I1631*H1631,3)</f>
        <v>0</v>
      </c>
      <c r="BL1631" s="18" t="s">
        <v>325</v>
      </c>
      <c r="BM1631" s="157" t="s">
        <v>1976</v>
      </c>
    </row>
    <row r="1632" spans="1:65" s="14" customFormat="1">
      <c r="B1632" s="169"/>
      <c r="D1632" s="161" t="s">
        <v>178</v>
      </c>
      <c r="E1632" s="170" t="s">
        <v>1</v>
      </c>
      <c r="F1632" s="171" t="s">
        <v>1977</v>
      </c>
      <c r="H1632" s="170" t="s">
        <v>1</v>
      </c>
      <c r="I1632" s="172"/>
      <c r="L1632" s="169"/>
      <c r="M1632" s="173"/>
      <c r="N1632" s="174"/>
      <c r="O1632" s="174"/>
      <c r="P1632" s="174"/>
      <c r="Q1632" s="174"/>
      <c r="R1632" s="174"/>
      <c r="S1632" s="174"/>
      <c r="T1632" s="175"/>
      <c r="AT1632" s="170" t="s">
        <v>178</v>
      </c>
      <c r="AU1632" s="170" t="s">
        <v>176</v>
      </c>
      <c r="AV1632" s="14" t="s">
        <v>86</v>
      </c>
      <c r="AW1632" s="14" t="s">
        <v>33</v>
      </c>
      <c r="AX1632" s="14" t="s">
        <v>78</v>
      </c>
      <c r="AY1632" s="170" t="s">
        <v>169</v>
      </c>
    </row>
    <row r="1633" spans="1:65" s="14" customFormat="1">
      <c r="B1633" s="169"/>
      <c r="D1633" s="161" t="s">
        <v>178</v>
      </c>
      <c r="E1633" s="170" t="s">
        <v>1</v>
      </c>
      <c r="F1633" s="171" t="s">
        <v>1978</v>
      </c>
      <c r="H1633" s="170" t="s">
        <v>1</v>
      </c>
      <c r="I1633" s="172"/>
      <c r="L1633" s="169"/>
      <c r="M1633" s="173"/>
      <c r="N1633" s="174"/>
      <c r="O1633" s="174"/>
      <c r="P1633" s="174"/>
      <c r="Q1633" s="174"/>
      <c r="R1633" s="174"/>
      <c r="S1633" s="174"/>
      <c r="T1633" s="175"/>
      <c r="AT1633" s="170" t="s">
        <v>178</v>
      </c>
      <c r="AU1633" s="170" t="s">
        <v>176</v>
      </c>
      <c r="AV1633" s="14" t="s">
        <v>86</v>
      </c>
      <c r="AW1633" s="14" t="s">
        <v>33</v>
      </c>
      <c r="AX1633" s="14" t="s">
        <v>78</v>
      </c>
      <c r="AY1633" s="170" t="s">
        <v>169</v>
      </c>
    </row>
    <row r="1634" spans="1:65" s="14" customFormat="1">
      <c r="B1634" s="169"/>
      <c r="D1634" s="161" t="s">
        <v>178</v>
      </c>
      <c r="E1634" s="170" t="s">
        <v>1</v>
      </c>
      <c r="F1634" s="171" t="s">
        <v>1979</v>
      </c>
      <c r="H1634" s="170" t="s">
        <v>1</v>
      </c>
      <c r="I1634" s="172"/>
      <c r="L1634" s="169"/>
      <c r="M1634" s="173"/>
      <c r="N1634" s="174"/>
      <c r="O1634" s="174"/>
      <c r="P1634" s="174"/>
      <c r="Q1634" s="174"/>
      <c r="R1634" s="174"/>
      <c r="S1634" s="174"/>
      <c r="T1634" s="175"/>
      <c r="AT1634" s="170" t="s">
        <v>178</v>
      </c>
      <c r="AU1634" s="170" t="s">
        <v>176</v>
      </c>
      <c r="AV1634" s="14" t="s">
        <v>86</v>
      </c>
      <c r="AW1634" s="14" t="s">
        <v>33</v>
      </c>
      <c r="AX1634" s="14" t="s">
        <v>78</v>
      </c>
      <c r="AY1634" s="170" t="s">
        <v>169</v>
      </c>
    </row>
    <row r="1635" spans="1:65" s="14" customFormat="1">
      <c r="B1635" s="169"/>
      <c r="D1635" s="161" t="s">
        <v>178</v>
      </c>
      <c r="E1635" s="170" t="s">
        <v>1</v>
      </c>
      <c r="F1635" s="171" t="s">
        <v>1980</v>
      </c>
      <c r="H1635" s="170" t="s">
        <v>1</v>
      </c>
      <c r="I1635" s="172"/>
      <c r="L1635" s="169"/>
      <c r="M1635" s="173"/>
      <c r="N1635" s="174"/>
      <c r="O1635" s="174"/>
      <c r="P1635" s="174"/>
      <c r="Q1635" s="174"/>
      <c r="R1635" s="174"/>
      <c r="S1635" s="174"/>
      <c r="T1635" s="175"/>
      <c r="AT1635" s="170" t="s">
        <v>178</v>
      </c>
      <c r="AU1635" s="170" t="s">
        <v>176</v>
      </c>
      <c r="AV1635" s="14" t="s">
        <v>86</v>
      </c>
      <c r="AW1635" s="14" t="s">
        <v>33</v>
      </c>
      <c r="AX1635" s="14" t="s">
        <v>78</v>
      </c>
      <c r="AY1635" s="170" t="s">
        <v>169</v>
      </c>
    </row>
    <row r="1636" spans="1:65" s="14" customFormat="1">
      <c r="B1636" s="169"/>
      <c r="D1636" s="161" t="s">
        <v>178</v>
      </c>
      <c r="E1636" s="170" t="s">
        <v>1</v>
      </c>
      <c r="F1636" s="171" t="s">
        <v>1981</v>
      </c>
      <c r="H1636" s="170" t="s">
        <v>1</v>
      </c>
      <c r="I1636" s="172"/>
      <c r="L1636" s="169"/>
      <c r="M1636" s="173"/>
      <c r="N1636" s="174"/>
      <c r="O1636" s="174"/>
      <c r="P1636" s="174"/>
      <c r="Q1636" s="174"/>
      <c r="R1636" s="174"/>
      <c r="S1636" s="174"/>
      <c r="T1636" s="175"/>
      <c r="AT1636" s="170" t="s">
        <v>178</v>
      </c>
      <c r="AU1636" s="170" t="s">
        <v>176</v>
      </c>
      <c r="AV1636" s="14" t="s">
        <v>86</v>
      </c>
      <c r="AW1636" s="14" t="s">
        <v>33</v>
      </c>
      <c r="AX1636" s="14" t="s">
        <v>78</v>
      </c>
      <c r="AY1636" s="170" t="s">
        <v>169</v>
      </c>
    </row>
    <row r="1637" spans="1:65" s="14" customFormat="1">
      <c r="B1637" s="169"/>
      <c r="D1637" s="161" t="s">
        <v>178</v>
      </c>
      <c r="E1637" s="170" t="s">
        <v>1</v>
      </c>
      <c r="F1637" s="171" t="s">
        <v>1944</v>
      </c>
      <c r="H1637" s="170" t="s">
        <v>1</v>
      </c>
      <c r="I1637" s="172"/>
      <c r="L1637" s="169"/>
      <c r="M1637" s="173"/>
      <c r="N1637" s="174"/>
      <c r="O1637" s="174"/>
      <c r="P1637" s="174"/>
      <c r="Q1637" s="174"/>
      <c r="R1637" s="174"/>
      <c r="S1637" s="174"/>
      <c r="T1637" s="175"/>
      <c r="AT1637" s="170" t="s">
        <v>178</v>
      </c>
      <c r="AU1637" s="170" t="s">
        <v>176</v>
      </c>
      <c r="AV1637" s="14" t="s">
        <v>86</v>
      </c>
      <c r="AW1637" s="14" t="s">
        <v>33</v>
      </c>
      <c r="AX1637" s="14" t="s">
        <v>78</v>
      </c>
      <c r="AY1637" s="170" t="s">
        <v>169</v>
      </c>
    </row>
    <row r="1638" spans="1:65" s="14" customFormat="1">
      <c r="B1638" s="169"/>
      <c r="D1638" s="161" t="s">
        <v>178</v>
      </c>
      <c r="E1638" s="170" t="s">
        <v>1</v>
      </c>
      <c r="F1638" s="171" t="s">
        <v>1940</v>
      </c>
      <c r="H1638" s="170" t="s">
        <v>1</v>
      </c>
      <c r="I1638" s="172"/>
      <c r="L1638" s="169"/>
      <c r="M1638" s="173"/>
      <c r="N1638" s="174"/>
      <c r="O1638" s="174"/>
      <c r="P1638" s="174"/>
      <c r="Q1638" s="174"/>
      <c r="R1638" s="174"/>
      <c r="S1638" s="174"/>
      <c r="T1638" s="175"/>
      <c r="AT1638" s="170" t="s">
        <v>178</v>
      </c>
      <c r="AU1638" s="170" t="s">
        <v>176</v>
      </c>
      <c r="AV1638" s="14" t="s">
        <v>86</v>
      </c>
      <c r="AW1638" s="14" t="s">
        <v>33</v>
      </c>
      <c r="AX1638" s="14" t="s">
        <v>78</v>
      </c>
      <c r="AY1638" s="170" t="s">
        <v>169</v>
      </c>
    </row>
    <row r="1639" spans="1:65" s="14" customFormat="1">
      <c r="B1639" s="169"/>
      <c r="D1639" s="161" t="s">
        <v>178</v>
      </c>
      <c r="E1639" s="170" t="s">
        <v>1</v>
      </c>
      <c r="F1639" s="171" t="s">
        <v>1945</v>
      </c>
      <c r="H1639" s="170" t="s">
        <v>1</v>
      </c>
      <c r="I1639" s="172"/>
      <c r="L1639" s="169"/>
      <c r="M1639" s="173"/>
      <c r="N1639" s="174"/>
      <c r="O1639" s="174"/>
      <c r="P1639" s="174"/>
      <c r="Q1639" s="174"/>
      <c r="R1639" s="174"/>
      <c r="S1639" s="174"/>
      <c r="T1639" s="175"/>
      <c r="AT1639" s="170" t="s">
        <v>178</v>
      </c>
      <c r="AU1639" s="170" t="s">
        <v>176</v>
      </c>
      <c r="AV1639" s="14" t="s">
        <v>86</v>
      </c>
      <c r="AW1639" s="14" t="s">
        <v>33</v>
      </c>
      <c r="AX1639" s="14" t="s">
        <v>78</v>
      </c>
      <c r="AY1639" s="170" t="s">
        <v>169</v>
      </c>
    </row>
    <row r="1640" spans="1:65" s="13" customFormat="1">
      <c r="B1640" s="160"/>
      <c r="D1640" s="161" t="s">
        <v>178</v>
      </c>
      <c r="E1640" s="162" t="s">
        <v>1</v>
      </c>
      <c r="F1640" s="163" t="s">
        <v>86</v>
      </c>
      <c r="H1640" s="164">
        <v>1</v>
      </c>
      <c r="I1640" s="165"/>
      <c r="L1640" s="160"/>
      <c r="M1640" s="166"/>
      <c r="N1640" s="167"/>
      <c r="O1640" s="167"/>
      <c r="P1640" s="167"/>
      <c r="Q1640" s="167"/>
      <c r="R1640" s="167"/>
      <c r="S1640" s="167"/>
      <c r="T1640" s="168"/>
      <c r="AT1640" s="162" t="s">
        <v>178</v>
      </c>
      <c r="AU1640" s="162" t="s">
        <v>176</v>
      </c>
      <c r="AV1640" s="13" t="s">
        <v>176</v>
      </c>
      <c r="AW1640" s="13" t="s">
        <v>33</v>
      </c>
      <c r="AX1640" s="13" t="s">
        <v>86</v>
      </c>
      <c r="AY1640" s="162" t="s">
        <v>169</v>
      </c>
    </row>
    <row r="1641" spans="1:65" s="2" customFormat="1" ht="24.15" customHeight="1">
      <c r="A1641" s="33"/>
      <c r="B1641" s="145"/>
      <c r="C1641" s="192" t="s">
        <v>1982</v>
      </c>
      <c r="D1641" s="192" t="s">
        <v>345</v>
      </c>
      <c r="E1641" s="193" t="s">
        <v>1983</v>
      </c>
      <c r="F1641" s="194" t="s">
        <v>1984</v>
      </c>
      <c r="G1641" s="195" t="s">
        <v>174</v>
      </c>
      <c r="H1641" s="196">
        <v>1</v>
      </c>
      <c r="I1641" s="197"/>
      <c r="J1641" s="196">
        <f>ROUND(I1641*H1641,3)</f>
        <v>0</v>
      </c>
      <c r="K1641" s="198"/>
      <c r="L1641" s="199"/>
      <c r="M1641" s="200" t="s">
        <v>1</v>
      </c>
      <c r="N1641" s="201" t="s">
        <v>44</v>
      </c>
      <c r="O1641" s="59"/>
      <c r="P1641" s="155">
        <f>O1641*H1641</f>
        <v>0</v>
      </c>
      <c r="Q1641" s="155">
        <v>0</v>
      </c>
      <c r="R1641" s="155">
        <f>Q1641*H1641</f>
        <v>0</v>
      </c>
      <c r="S1641" s="155">
        <v>0</v>
      </c>
      <c r="T1641" s="156">
        <f>S1641*H1641</f>
        <v>0</v>
      </c>
      <c r="U1641" s="33"/>
      <c r="V1641" s="33"/>
      <c r="W1641" s="33"/>
      <c r="X1641" s="33"/>
      <c r="Y1641" s="33"/>
      <c r="Z1641" s="33"/>
      <c r="AA1641" s="33"/>
      <c r="AB1641" s="33"/>
      <c r="AC1641" s="33"/>
      <c r="AD1641" s="33"/>
      <c r="AE1641" s="33"/>
      <c r="AR1641" s="157" t="s">
        <v>468</v>
      </c>
      <c r="AT1641" s="157" t="s">
        <v>345</v>
      </c>
      <c r="AU1641" s="157" t="s">
        <v>176</v>
      </c>
      <c r="AY1641" s="18" t="s">
        <v>169</v>
      </c>
      <c r="BE1641" s="158">
        <f>IF(N1641="základná",J1641,0)</f>
        <v>0</v>
      </c>
      <c r="BF1641" s="158">
        <f>IF(N1641="znížená",J1641,0)</f>
        <v>0</v>
      </c>
      <c r="BG1641" s="158">
        <f>IF(N1641="zákl. prenesená",J1641,0)</f>
        <v>0</v>
      </c>
      <c r="BH1641" s="158">
        <f>IF(N1641="zníž. prenesená",J1641,0)</f>
        <v>0</v>
      </c>
      <c r="BI1641" s="158">
        <f>IF(N1641="nulová",J1641,0)</f>
        <v>0</v>
      </c>
      <c r="BJ1641" s="18" t="s">
        <v>176</v>
      </c>
      <c r="BK1641" s="159">
        <f>ROUND(I1641*H1641,3)</f>
        <v>0</v>
      </c>
      <c r="BL1641" s="18" t="s">
        <v>325</v>
      </c>
      <c r="BM1641" s="157" t="s">
        <v>1985</v>
      </c>
    </row>
    <row r="1642" spans="1:65" s="13" customFormat="1">
      <c r="B1642" s="160"/>
      <c r="D1642" s="161" t="s">
        <v>178</v>
      </c>
      <c r="E1642" s="162" t="s">
        <v>1</v>
      </c>
      <c r="F1642" s="163" t="s">
        <v>1986</v>
      </c>
      <c r="H1642" s="164">
        <v>1</v>
      </c>
      <c r="I1642" s="165"/>
      <c r="L1642" s="160"/>
      <c r="M1642" s="166"/>
      <c r="N1642" s="167"/>
      <c r="O1642" s="167"/>
      <c r="P1642" s="167"/>
      <c r="Q1642" s="167"/>
      <c r="R1642" s="167"/>
      <c r="S1642" s="167"/>
      <c r="T1642" s="168"/>
      <c r="AT1642" s="162" t="s">
        <v>178</v>
      </c>
      <c r="AU1642" s="162" t="s">
        <v>176</v>
      </c>
      <c r="AV1642" s="13" t="s">
        <v>176</v>
      </c>
      <c r="AW1642" s="13" t="s">
        <v>33</v>
      </c>
      <c r="AX1642" s="13" t="s">
        <v>86</v>
      </c>
      <c r="AY1642" s="162" t="s">
        <v>169</v>
      </c>
    </row>
    <row r="1643" spans="1:65" s="2" customFormat="1" ht="24.15" customHeight="1">
      <c r="A1643" s="33"/>
      <c r="B1643" s="145"/>
      <c r="C1643" s="192" t="s">
        <v>1987</v>
      </c>
      <c r="D1643" s="192" t="s">
        <v>345</v>
      </c>
      <c r="E1643" s="193" t="s">
        <v>1988</v>
      </c>
      <c r="F1643" s="194" t="s">
        <v>1989</v>
      </c>
      <c r="G1643" s="195" t="s">
        <v>174</v>
      </c>
      <c r="H1643" s="196">
        <v>1</v>
      </c>
      <c r="I1643" s="197"/>
      <c r="J1643" s="196">
        <f>ROUND(I1643*H1643,3)</f>
        <v>0</v>
      </c>
      <c r="K1643" s="198"/>
      <c r="L1643" s="199"/>
      <c r="M1643" s="200" t="s">
        <v>1</v>
      </c>
      <c r="N1643" s="201" t="s">
        <v>44</v>
      </c>
      <c r="O1643" s="59"/>
      <c r="P1643" s="155">
        <f>O1643*H1643</f>
        <v>0</v>
      </c>
      <c r="Q1643" s="155">
        <v>0</v>
      </c>
      <c r="R1643" s="155">
        <f>Q1643*H1643</f>
        <v>0</v>
      </c>
      <c r="S1643" s="155">
        <v>0</v>
      </c>
      <c r="T1643" s="156">
        <f>S1643*H1643</f>
        <v>0</v>
      </c>
      <c r="U1643" s="33"/>
      <c r="V1643" s="33"/>
      <c r="W1643" s="33"/>
      <c r="X1643" s="33"/>
      <c r="Y1643" s="33"/>
      <c r="Z1643" s="33"/>
      <c r="AA1643" s="33"/>
      <c r="AB1643" s="33"/>
      <c r="AC1643" s="33"/>
      <c r="AD1643" s="33"/>
      <c r="AE1643" s="33"/>
      <c r="AR1643" s="157" t="s">
        <v>468</v>
      </c>
      <c r="AT1643" s="157" t="s">
        <v>345</v>
      </c>
      <c r="AU1643" s="157" t="s">
        <v>176</v>
      </c>
      <c r="AY1643" s="18" t="s">
        <v>169</v>
      </c>
      <c r="BE1643" s="158">
        <f>IF(N1643="základná",J1643,0)</f>
        <v>0</v>
      </c>
      <c r="BF1643" s="158">
        <f>IF(N1643="znížená",J1643,0)</f>
        <v>0</v>
      </c>
      <c r="BG1643" s="158">
        <f>IF(N1643="zákl. prenesená",J1643,0)</f>
        <v>0</v>
      </c>
      <c r="BH1643" s="158">
        <f>IF(N1643="zníž. prenesená",J1643,0)</f>
        <v>0</v>
      </c>
      <c r="BI1643" s="158">
        <f>IF(N1643="nulová",J1643,0)</f>
        <v>0</v>
      </c>
      <c r="BJ1643" s="18" t="s">
        <v>176</v>
      </c>
      <c r="BK1643" s="159">
        <f>ROUND(I1643*H1643,3)</f>
        <v>0</v>
      </c>
      <c r="BL1643" s="18" t="s">
        <v>325</v>
      </c>
      <c r="BM1643" s="157" t="s">
        <v>1990</v>
      </c>
    </row>
    <row r="1644" spans="1:65" s="14" customFormat="1" ht="20">
      <c r="B1644" s="169"/>
      <c r="D1644" s="161" t="s">
        <v>178</v>
      </c>
      <c r="E1644" s="170" t="s">
        <v>1</v>
      </c>
      <c r="F1644" s="171" t="s">
        <v>1991</v>
      </c>
      <c r="H1644" s="170" t="s">
        <v>1</v>
      </c>
      <c r="I1644" s="172"/>
      <c r="L1644" s="169"/>
      <c r="M1644" s="173"/>
      <c r="N1644" s="174"/>
      <c r="O1644" s="174"/>
      <c r="P1644" s="174"/>
      <c r="Q1644" s="174"/>
      <c r="R1644" s="174"/>
      <c r="S1644" s="174"/>
      <c r="T1644" s="175"/>
      <c r="AT1644" s="170" t="s">
        <v>178</v>
      </c>
      <c r="AU1644" s="170" t="s">
        <v>176</v>
      </c>
      <c r="AV1644" s="14" t="s">
        <v>86</v>
      </c>
      <c r="AW1644" s="14" t="s">
        <v>33</v>
      </c>
      <c r="AX1644" s="14" t="s">
        <v>78</v>
      </c>
      <c r="AY1644" s="170" t="s">
        <v>169</v>
      </c>
    </row>
    <row r="1645" spans="1:65" s="13" customFormat="1">
      <c r="B1645" s="160"/>
      <c r="D1645" s="161" t="s">
        <v>178</v>
      </c>
      <c r="E1645" s="162" t="s">
        <v>1</v>
      </c>
      <c r="F1645" s="163" t="s">
        <v>86</v>
      </c>
      <c r="H1645" s="164">
        <v>1</v>
      </c>
      <c r="I1645" s="165"/>
      <c r="L1645" s="160"/>
      <c r="M1645" s="166"/>
      <c r="N1645" s="167"/>
      <c r="O1645" s="167"/>
      <c r="P1645" s="167"/>
      <c r="Q1645" s="167"/>
      <c r="R1645" s="167"/>
      <c r="S1645" s="167"/>
      <c r="T1645" s="168"/>
      <c r="AT1645" s="162" t="s">
        <v>178</v>
      </c>
      <c r="AU1645" s="162" t="s">
        <v>176</v>
      </c>
      <c r="AV1645" s="13" t="s">
        <v>176</v>
      </c>
      <c r="AW1645" s="13" t="s">
        <v>33</v>
      </c>
      <c r="AX1645" s="13" t="s">
        <v>86</v>
      </c>
      <c r="AY1645" s="162" t="s">
        <v>169</v>
      </c>
    </row>
    <row r="1646" spans="1:65" s="2" customFormat="1" ht="24.15" customHeight="1">
      <c r="A1646" s="33"/>
      <c r="B1646" s="145"/>
      <c r="C1646" s="146" t="s">
        <v>1992</v>
      </c>
      <c r="D1646" s="146" t="s">
        <v>171</v>
      </c>
      <c r="E1646" s="147" t="s">
        <v>1993</v>
      </c>
      <c r="F1646" s="148" t="s">
        <v>1994</v>
      </c>
      <c r="G1646" s="149" t="s">
        <v>1488</v>
      </c>
      <c r="H1646" s="151"/>
      <c r="I1646" s="151"/>
      <c r="J1646" s="150">
        <f>ROUND(I1646*H1646,3)</f>
        <v>0</v>
      </c>
      <c r="K1646" s="152"/>
      <c r="L1646" s="34"/>
      <c r="M1646" s="153" t="s">
        <v>1</v>
      </c>
      <c r="N1646" s="154" t="s">
        <v>44</v>
      </c>
      <c r="O1646" s="59"/>
      <c r="P1646" s="155">
        <f>O1646*H1646</f>
        <v>0</v>
      </c>
      <c r="Q1646" s="155">
        <v>0</v>
      </c>
      <c r="R1646" s="155">
        <f>Q1646*H1646</f>
        <v>0</v>
      </c>
      <c r="S1646" s="155">
        <v>0</v>
      </c>
      <c r="T1646" s="156">
        <f>S1646*H1646</f>
        <v>0</v>
      </c>
      <c r="U1646" s="33"/>
      <c r="V1646" s="33"/>
      <c r="W1646" s="33"/>
      <c r="X1646" s="33"/>
      <c r="Y1646" s="33"/>
      <c r="Z1646" s="33"/>
      <c r="AA1646" s="33"/>
      <c r="AB1646" s="33"/>
      <c r="AC1646" s="33"/>
      <c r="AD1646" s="33"/>
      <c r="AE1646" s="33"/>
      <c r="AR1646" s="157" t="s">
        <v>325</v>
      </c>
      <c r="AT1646" s="157" t="s">
        <v>171</v>
      </c>
      <c r="AU1646" s="157" t="s">
        <v>176</v>
      </c>
      <c r="AY1646" s="18" t="s">
        <v>169</v>
      </c>
      <c r="BE1646" s="158">
        <f>IF(N1646="základná",J1646,0)</f>
        <v>0</v>
      </c>
      <c r="BF1646" s="158">
        <f>IF(N1646="znížená",J1646,0)</f>
        <v>0</v>
      </c>
      <c r="BG1646" s="158">
        <f>IF(N1646="zákl. prenesená",J1646,0)</f>
        <v>0</v>
      </c>
      <c r="BH1646" s="158">
        <f>IF(N1646="zníž. prenesená",J1646,0)</f>
        <v>0</v>
      </c>
      <c r="BI1646" s="158">
        <f>IF(N1646="nulová",J1646,0)</f>
        <v>0</v>
      </c>
      <c r="BJ1646" s="18" t="s">
        <v>176</v>
      </c>
      <c r="BK1646" s="159">
        <f>ROUND(I1646*H1646,3)</f>
        <v>0</v>
      </c>
      <c r="BL1646" s="18" t="s">
        <v>325</v>
      </c>
      <c r="BM1646" s="157" t="s">
        <v>1995</v>
      </c>
    </row>
    <row r="1647" spans="1:65" s="12" customFormat="1" ht="22.75" customHeight="1">
      <c r="B1647" s="132"/>
      <c r="D1647" s="133" t="s">
        <v>77</v>
      </c>
      <c r="E1647" s="143" t="s">
        <v>1996</v>
      </c>
      <c r="F1647" s="143" t="s">
        <v>1997</v>
      </c>
      <c r="I1647" s="135"/>
      <c r="J1647" s="144">
        <f>BK1647</f>
        <v>0</v>
      </c>
      <c r="L1647" s="132"/>
      <c r="M1647" s="137"/>
      <c r="N1647" s="138"/>
      <c r="O1647" s="138"/>
      <c r="P1647" s="139">
        <f>SUM(P1648:P1722)</f>
        <v>0</v>
      </c>
      <c r="Q1647" s="138"/>
      <c r="R1647" s="139">
        <f>SUM(R1648:R1722)</f>
        <v>1.1250000000000001E-3</v>
      </c>
      <c r="S1647" s="138"/>
      <c r="T1647" s="140">
        <f>SUM(T1648:T1722)</f>
        <v>0</v>
      </c>
      <c r="AR1647" s="133" t="s">
        <v>176</v>
      </c>
      <c r="AT1647" s="141" t="s">
        <v>77</v>
      </c>
      <c r="AU1647" s="141" t="s">
        <v>86</v>
      </c>
      <c r="AY1647" s="133" t="s">
        <v>169</v>
      </c>
      <c r="BK1647" s="142">
        <f>SUM(BK1648:BK1722)</f>
        <v>0</v>
      </c>
    </row>
    <row r="1648" spans="1:65" s="2" customFormat="1" ht="62.75" customHeight="1">
      <c r="A1648" s="33"/>
      <c r="B1648" s="145"/>
      <c r="C1648" s="146" t="s">
        <v>1998</v>
      </c>
      <c r="D1648" s="146" t="s">
        <v>171</v>
      </c>
      <c r="E1648" s="147" t="s">
        <v>1999</v>
      </c>
      <c r="F1648" s="148" t="s">
        <v>2000</v>
      </c>
      <c r="G1648" s="149" t="s">
        <v>369</v>
      </c>
      <c r="H1648" s="150">
        <v>2</v>
      </c>
      <c r="I1648" s="151"/>
      <c r="J1648" s="150">
        <f t="shared" ref="J1648:J1668" si="20">ROUND(I1648*H1648,3)</f>
        <v>0</v>
      </c>
      <c r="K1648" s="152"/>
      <c r="L1648" s="34"/>
      <c r="M1648" s="153" t="s">
        <v>1</v>
      </c>
      <c r="N1648" s="154" t="s">
        <v>44</v>
      </c>
      <c r="O1648" s="59"/>
      <c r="P1648" s="155">
        <f t="shared" ref="P1648:P1668" si="21">O1648*H1648</f>
        <v>0</v>
      </c>
      <c r="Q1648" s="155">
        <v>0</v>
      </c>
      <c r="R1648" s="155">
        <f t="shared" ref="R1648:R1668" si="22">Q1648*H1648</f>
        <v>0</v>
      </c>
      <c r="S1648" s="155">
        <v>0</v>
      </c>
      <c r="T1648" s="156">
        <f t="shared" ref="T1648:T1668" si="23">S1648*H1648</f>
        <v>0</v>
      </c>
      <c r="U1648" s="33"/>
      <c r="V1648" s="33"/>
      <c r="W1648" s="33"/>
      <c r="X1648" s="33"/>
      <c r="Y1648" s="33"/>
      <c r="Z1648" s="33"/>
      <c r="AA1648" s="33"/>
      <c r="AB1648" s="33"/>
      <c r="AC1648" s="33"/>
      <c r="AD1648" s="33"/>
      <c r="AE1648" s="33"/>
      <c r="AR1648" s="157" t="s">
        <v>325</v>
      </c>
      <c r="AT1648" s="157" t="s">
        <v>171</v>
      </c>
      <c r="AU1648" s="157" t="s">
        <v>176</v>
      </c>
      <c r="AY1648" s="18" t="s">
        <v>169</v>
      </c>
      <c r="BE1648" s="158">
        <f t="shared" ref="BE1648:BE1668" si="24">IF(N1648="základná",J1648,0)</f>
        <v>0</v>
      </c>
      <c r="BF1648" s="158">
        <f t="shared" ref="BF1648:BF1668" si="25">IF(N1648="znížená",J1648,0)</f>
        <v>0</v>
      </c>
      <c r="BG1648" s="158">
        <f t="shared" ref="BG1648:BG1668" si="26">IF(N1648="zákl. prenesená",J1648,0)</f>
        <v>0</v>
      </c>
      <c r="BH1648" s="158">
        <f t="shared" ref="BH1648:BH1668" si="27">IF(N1648="zníž. prenesená",J1648,0)</f>
        <v>0</v>
      </c>
      <c r="BI1648" s="158">
        <f t="shared" ref="BI1648:BI1668" si="28">IF(N1648="nulová",J1648,0)</f>
        <v>0</v>
      </c>
      <c r="BJ1648" s="18" t="s">
        <v>176</v>
      </c>
      <c r="BK1648" s="159">
        <f t="shared" ref="BK1648:BK1668" si="29">ROUND(I1648*H1648,3)</f>
        <v>0</v>
      </c>
      <c r="BL1648" s="18" t="s">
        <v>325</v>
      </c>
      <c r="BM1648" s="157" t="s">
        <v>2001</v>
      </c>
    </row>
    <row r="1649" spans="1:65" s="2" customFormat="1" ht="76.400000000000006" customHeight="1">
      <c r="A1649" s="33"/>
      <c r="B1649" s="145"/>
      <c r="C1649" s="146" t="s">
        <v>2002</v>
      </c>
      <c r="D1649" s="146" t="s">
        <v>171</v>
      </c>
      <c r="E1649" s="147" t="s">
        <v>2003</v>
      </c>
      <c r="F1649" s="148" t="s">
        <v>2004</v>
      </c>
      <c r="G1649" s="149" t="s">
        <v>369</v>
      </c>
      <c r="H1649" s="150">
        <v>1</v>
      </c>
      <c r="I1649" s="151"/>
      <c r="J1649" s="150">
        <f t="shared" si="20"/>
        <v>0</v>
      </c>
      <c r="K1649" s="152"/>
      <c r="L1649" s="34"/>
      <c r="M1649" s="153" t="s">
        <v>1</v>
      </c>
      <c r="N1649" s="154" t="s">
        <v>44</v>
      </c>
      <c r="O1649" s="59"/>
      <c r="P1649" s="155">
        <f t="shared" si="21"/>
        <v>0</v>
      </c>
      <c r="Q1649" s="155">
        <v>0</v>
      </c>
      <c r="R1649" s="155">
        <f t="shared" si="22"/>
        <v>0</v>
      </c>
      <c r="S1649" s="155">
        <v>0</v>
      </c>
      <c r="T1649" s="156">
        <f t="shared" si="23"/>
        <v>0</v>
      </c>
      <c r="U1649" s="33"/>
      <c r="V1649" s="33"/>
      <c r="W1649" s="33"/>
      <c r="X1649" s="33"/>
      <c r="Y1649" s="33"/>
      <c r="Z1649" s="33"/>
      <c r="AA1649" s="33"/>
      <c r="AB1649" s="33"/>
      <c r="AC1649" s="33"/>
      <c r="AD1649" s="33"/>
      <c r="AE1649" s="33"/>
      <c r="AR1649" s="157" t="s">
        <v>325</v>
      </c>
      <c r="AT1649" s="157" t="s">
        <v>171</v>
      </c>
      <c r="AU1649" s="157" t="s">
        <v>176</v>
      </c>
      <c r="AY1649" s="18" t="s">
        <v>169</v>
      </c>
      <c r="BE1649" s="158">
        <f t="shared" si="24"/>
        <v>0</v>
      </c>
      <c r="BF1649" s="158">
        <f t="shared" si="25"/>
        <v>0</v>
      </c>
      <c r="BG1649" s="158">
        <f t="shared" si="26"/>
        <v>0</v>
      </c>
      <c r="BH1649" s="158">
        <f t="shared" si="27"/>
        <v>0</v>
      </c>
      <c r="BI1649" s="158">
        <f t="shared" si="28"/>
        <v>0</v>
      </c>
      <c r="BJ1649" s="18" t="s">
        <v>176</v>
      </c>
      <c r="BK1649" s="159">
        <f t="shared" si="29"/>
        <v>0</v>
      </c>
      <c r="BL1649" s="18" t="s">
        <v>325</v>
      </c>
      <c r="BM1649" s="157" t="s">
        <v>2005</v>
      </c>
    </row>
    <row r="1650" spans="1:65" s="2" customFormat="1" ht="62.75" customHeight="1">
      <c r="A1650" s="33"/>
      <c r="B1650" s="145"/>
      <c r="C1650" s="146" t="s">
        <v>2006</v>
      </c>
      <c r="D1650" s="146" t="s">
        <v>171</v>
      </c>
      <c r="E1650" s="147" t="s">
        <v>2007</v>
      </c>
      <c r="F1650" s="148" t="s">
        <v>2008</v>
      </c>
      <c r="G1650" s="149" t="s">
        <v>369</v>
      </c>
      <c r="H1650" s="150">
        <v>1</v>
      </c>
      <c r="I1650" s="151"/>
      <c r="J1650" s="150">
        <f t="shared" si="20"/>
        <v>0</v>
      </c>
      <c r="K1650" s="152"/>
      <c r="L1650" s="34"/>
      <c r="M1650" s="153" t="s">
        <v>1</v>
      </c>
      <c r="N1650" s="154" t="s">
        <v>44</v>
      </c>
      <c r="O1650" s="59"/>
      <c r="P1650" s="155">
        <f t="shared" si="21"/>
        <v>0</v>
      </c>
      <c r="Q1650" s="155">
        <v>0</v>
      </c>
      <c r="R1650" s="155">
        <f t="shared" si="22"/>
        <v>0</v>
      </c>
      <c r="S1650" s="155">
        <v>0</v>
      </c>
      <c r="T1650" s="156">
        <f t="shared" si="23"/>
        <v>0</v>
      </c>
      <c r="U1650" s="33"/>
      <c r="V1650" s="33"/>
      <c r="W1650" s="33"/>
      <c r="X1650" s="33"/>
      <c r="Y1650" s="33"/>
      <c r="Z1650" s="33"/>
      <c r="AA1650" s="33"/>
      <c r="AB1650" s="33"/>
      <c r="AC1650" s="33"/>
      <c r="AD1650" s="33"/>
      <c r="AE1650" s="33"/>
      <c r="AR1650" s="157" t="s">
        <v>325</v>
      </c>
      <c r="AT1650" s="157" t="s">
        <v>171</v>
      </c>
      <c r="AU1650" s="157" t="s">
        <v>176</v>
      </c>
      <c r="AY1650" s="18" t="s">
        <v>169</v>
      </c>
      <c r="BE1650" s="158">
        <f t="shared" si="24"/>
        <v>0</v>
      </c>
      <c r="BF1650" s="158">
        <f t="shared" si="25"/>
        <v>0</v>
      </c>
      <c r="BG1650" s="158">
        <f t="shared" si="26"/>
        <v>0</v>
      </c>
      <c r="BH1650" s="158">
        <f t="shared" si="27"/>
        <v>0</v>
      </c>
      <c r="BI1650" s="158">
        <f t="shared" si="28"/>
        <v>0</v>
      </c>
      <c r="BJ1650" s="18" t="s">
        <v>176</v>
      </c>
      <c r="BK1650" s="159">
        <f t="shared" si="29"/>
        <v>0</v>
      </c>
      <c r="BL1650" s="18" t="s">
        <v>325</v>
      </c>
      <c r="BM1650" s="157" t="s">
        <v>2009</v>
      </c>
    </row>
    <row r="1651" spans="1:65" s="2" customFormat="1" ht="49" customHeight="1">
      <c r="A1651" s="33"/>
      <c r="B1651" s="145"/>
      <c r="C1651" s="146" t="s">
        <v>2010</v>
      </c>
      <c r="D1651" s="146" t="s">
        <v>171</v>
      </c>
      <c r="E1651" s="147" t="s">
        <v>2011</v>
      </c>
      <c r="F1651" s="148" t="s">
        <v>2012</v>
      </c>
      <c r="G1651" s="149" t="s">
        <v>369</v>
      </c>
      <c r="H1651" s="150">
        <v>2</v>
      </c>
      <c r="I1651" s="151"/>
      <c r="J1651" s="150">
        <f t="shared" si="20"/>
        <v>0</v>
      </c>
      <c r="K1651" s="152"/>
      <c r="L1651" s="34"/>
      <c r="M1651" s="153" t="s">
        <v>1</v>
      </c>
      <c r="N1651" s="154" t="s">
        <v>44</v>
      </c>
      <c r="O1651" s="59"/>
      <c r="P1651" s="155">
        <f t="shared" si="21"/>
        <v>0</v>
      </c>
      <c r="Q1651" s="155">
        <v>0</v>
      </c>
      <c r="R1651" s="155">
        <f t="shared" si="22"/>
        <v>0</v>
      </c>
      <c r="S1651" s="155">
        <v>0</v>
      </c>
      <c r="T1651" s="156">
        <f t="shared" si="23"/>
        <v>0</v>
      </c>
      <c r="U1651" s="33"/>
      <c r="V1651" s="33"/>
      <c r="W1651" s="33"/>
      <c r="X1651" s="33"/>
      <c r="Y1651" s="33"/>
      <c r="Z1651" s="33"/>
      <c r="AA1651" s="33"/>
      <c r="AB1651" s="33"/>
      <c r="AC1651" s="33"/>
      <c r="AD1651" s="33"/>
      <c r="AE1651" s="33"/>
      <c r="AR1651" s="157" t="s">
        <v>325</v>
      </c>
      <c r="AT1651" s="157" t="s">
        <v>171</v>
      </c>
      <c r="AU1651" s="157" t="s">
        <v>176</v>
      </c>
      <c r="AY1651" s="18" t="s">
        <v>169</v>
      </c>
      <c r="BE1651" s="158">
        <f t="shared" si="24"/>
        <v>0</v>
      </c>
      <c r="BF1651" s="158">
        <f t="shared" si="25"/>
        <v>0</v>
      </c>
      <c r="BG1651" s="158">
        <f t="shared" si="26"/>
        <v>0</v>
      </c>
      <c r="BH1651" s="158">
        <f t="shared" si="27"/>
        <v>0</v>
      </c>
      <c r="BI1651" s="158">
        <f t="shared" si="28"/>
        <v>0</v>
      </c>
      <c r="BJ1651" s="18" t="s">
        <v>176</v>
      </c>
      <c r="BK1651" s="159">
        <f t="shared" si="29"/>
        <v>0</v>
      </c>
      <c r="BL1651" s="18" t="s">
        <v>325</v>
      </c>
      <c r="BM1651" s="157" t="s">
        <v>2013</v>
      </c>
    </row>
    <row r="1652" spans="1:65" s="2" customFormat="1" ht="49" customHeight="1">
      <c r="A1652" s="33"/>
      <c r="B1652" s="145"/>
      <c r="C1652" s="146" t="s">
        <v>2014</v>
      </c>
      <c r="D1652" s="146" t="s">
        <v>171</v>
      </c>
      <c r="E1652" s="147" t="s">
        <v>2015</v>
      </c>
      <c r="F1652" s="148" t="s">
        <v>2016</v>
      </c>
      <c r="G1652" s="149" t="s">
        <v>369</v>
      </c>
      <c r="H1652" s="150">
        <v>1</v>
      </c>
      <c r="I1652" s="151"/>
      <c r="J1652" s="150">
        <f t="shared" si="20"/>
        <v>0</v>
      </c>
      <c r="K1652" s="152"/>
      <c r="L1652" s="34"/>
      <c r="M1652" s="153" t="s">
        <v>1</v>
      </c>
      <c r="N1652" s="154" t="s">
        <v>44</v>
      </c>
      <c r="O1652" s="59"/>
      <c r="P1652" s="155">
        <f t="shared" si="21"/>
        <v>0</v>
      </c>
      <c r="Q1652" s="155">
        <v>0</v>
      </c>
      <c r="R1652" s="155">
        <f t="shared" si="22"/>
        <v>0</v>
      </c>
      <c r="S1652" s="155">
        <v>0</v>
      </c>
      <c r="T1652" s="156">
        <f t="shared" si="23"/>
        <v>0</v>
      </c>
      <c r="U1652" s="33"/>
      <c r="V1652" s="33"/>
      <c r="W1652" s="33"/>
      <c r="X1652" s="33"/>
      <c r="Y1652" s="33"/>
      <c r="Z1652" s="33"/>
      <c r="AA1652" s="33"/>
      <c r="AB1652" s="33"/>
      <c r="AC1652" s="33"/>
      <c r="AD1652" s="33"/>
      <c r="AE1652" s="33"/>
      <c r="AR1652" s="157" t="s">
        <v>325</v>
      </c>
      <c r="AT1652" s="157" t="s">
        <v>171</v>
      </c>
      <c r="AU1652" s="157" t="s">
        <v>176</v>
      </c>
      <c r="AY1652" s="18" t="s">
        <v>169</v>
      </c>
      <c r="BE1652" s="158">
        <f t="shared" si="24"/>
        <v>0</v>
      </c>
      <c r="BF1652" s="158">
        <f t="shared" si="25"/>
        <v>0</v>
      </c>
      <c r="BG1652" s="158">
        <f t="shared" si="26"/>
        <v>0</v>
      </c>
      <c r="BH1652" s="158">
        <f t="shared" si="27"/>
        <v>0</v>
      </c>
      <c r="BI1652" s="158">
        <f t="shared" si="28"/>
        <v>0</v>
      </c>
      <c r="BJ1652" s="18" t="s">
        <v>176</v>
      </c>
      <c r="BK1652" s="159">
        <f t="shared" si="29"/>
        <v>0</v>
      </c>
      <c r="BL1652" s="18" t="s">
        <v>325</v>
      </c>
      <c r="BM1652" s="157" t="s">
        <v>2017</v>
      </c>
    </row>
    <row r="1653" spans="1:65" s="2" customFormat="1" ht="37.75" customHeight="1">
      <c r="A1653" s="33"/>
      <c r="B1653" s="145"/>
      <c r="C1653" s="146" t="s">
        <v>2018</v>
      </c>
      <c r="D1653" s="146" t="s">
        <v>171</v>
      </c>
      <c r="E1653" s="147" t="s">
        <v>2019</v>
      </c>
      <c r="F1653" s="148" t="s">
        <v>2020</v>
      </c>
      <c r="G1653" s="149" t="s">
        <v>369</v>
      </c>
      <c r="H1653" s="150">
        <v>1</v>
      </c>
      <c r="I1653" s="151"/>
      <c r="J1653" s="150">
        <f t="shared" si="20"/>
        <v>0</v>
      </c>
      <c r="K1653" s="152"/>
      <c r="L1653" s="34"/>
      <c r="M1653" s="153" t="s">
        <v>1</v>
      </c>
      <c r="N1653" s="154" t="s">
        <v>44</v>
      </c>
      <c r="O1653" s="59"/>
      <c r="P1653" s="155">
        <f t="shared" si="21"/>
        <v>0</v>
      </c>
      <c r="Q1653" s="155">
        <v>0</v>
      </c>
      <c r="R1653" s="155">
        <f t="shared" si="22"/>
        <v>0</v>
      </c>
      <c r="S1653" s="155">
        <v>0</v>
      </c>
      <c r="T1653" s="156">
        <f t="shared" si="23"/>
        <v>0</v>
      </c>
      <c r="U1653" s="33"/>
      <c r="V1653" s="33"/>
      <c r="W1653" s="33"/>
      <c r="X1653" s="33"/>
      <c r="Y1653" s="33"/>
      <c r="Z1653" s="33"/>
      <c r="AA1653" s="33"/>
      <c r="AB1653" s="33"/>
      <c r="AC1653" s="33"/>
      <c r="AD1653" s="33"/>
      <c r="AE1653" s="33"/>
      <c r="AR1653" s="157" t="s">
        <v>325</v>
      </c>
      <c r="AT1653" s="157" t="s">
        <v>171</v>
      </c>
      <c r="AU1653" s="157" t="s">
        <v>176</v>
      </c>
      <c r="AY1653" s="18" t="s">
        <v>169</v>
      </c>
      <c r="BE1653" s="158">
        <f t="shared" si="24"/>
        <v>0</v>
      </c>
      <c r="BF1653" s="158">
        <f t="shared" si="25"/>
        <v>0</v>
      </c>
      <c r="BG1653" s="158">
        <f t="shared" si="26"/>
        <v>0</v>
      </c>
      <c r="BH1653" s="158">
        <f t="shared" si="27"/>
        <v>0</v>
      </c>
      <c r="BI1653" s="158">
        <f t="shared" si="28"/>
        <v>0</v>
      </c>
      <c r="BJ1653" s="18" t="s">
        <v>176</v>
      </c>
      <c r="BK1653" s="159">
        <f t="shared" si="29"/>
        <v>0</v>
      </c>
      <c r="BL1653" s="18" t="s">
        <v>325</v>
      </c>
      <c r="BM1653" s="157" t="s">
        <v>2021</v>
      </c>
    </row>
    <row r="1654" spans="1:65" s="2" customFormat="1" ht="49" customHeight="1">
      <c r="A1654" s="33"/>
      <c r="B1654" s="145"/>
      <c r="C1654" s="146" t="s">
        <v>2022</v>
      </c>
      <c r="D1654" s="146" t="s">
        <v>171</v>
      </c>
      <c r="E1654" s="147" t="s">
        <v>2023</v>
      </c>
      <c r="F1654" s="148" t="s">
        <v>2024</v>
      </c>
      <c r="G1654" s="149" t="s">
        <v>369</v>
      </c>
      <c r="H1654" s="150">
        <v>1</v>
      </c>
      <c r="I1654" s="151"/>
      <c r="J1654" s="150">
        <f t="shared" si="20"/>
        <v>0</v>
      </c>
      <c r="K1654" s="152"/>
      <c r="L1654" s="34"/>
      <c r="M1654" s="153" t="s">
        <v>1</v>
      </c>
      <c r="N1654" s="154" t="s">
        <v>44</v>
      </c>
      <c r="O1654" s="59"/>
      <c r="P1654" s="155">
        <f t="shared" si="21"/>
        <v>0</v>
      </c>
      <c r="Q1654" s="155">
        <v>0</v>
      </c>
      <c r="R1654" s="155">
        <f t="shared" si="22"/>
        <v>0</v>
      </c>
      <c r="S1654" s="155">
        <v>0</v>
      </c>
      <c r="T1654" s="156">
        <f t="shared" si="23"/>
        <v>0</v>
      </c>
      <c r="U1654" s="33"/>
      <c r="V1654" s="33"/>
      <c r="W1654" s="33"/>
      <c r="X1654" s="33"/>
      <c r="Y1654" s="33"/>
      <c r="Z1654" s="33"/>
      <c r="AA1654" s="33"/>
      <c r="AB1654" s="33"/>
      <c r="AC1654" s="33"/>
      <c r="AD1654" s="33"/>
      <c r="AE1654" s="33"/>
      <c r="AR1654" s="157" t="s">
        <v>325</v>
      </c>
      <c r="AT1654" s="157" t="s">
        <v>171</v>
      </c>
      <c r="AU1654" s="157" t="s">
        <v>176</v>
      </c>
      <c r="AY1654" s="18" t="s">
        <v>169</v>
      </c>
      <c r="BE1654" s="158">
        <f t="shared" si="24"/>
        <v>0</v>
      </c>
      <c r="BF1654" s="158">
        <f t="shared" si="25"/>
        <v>0</v>
      </c>
      <c r="BG1654" s="158">
        <f t="shared" si="26"/>
        <v>0</v>
      </c>
      <c r="BH1654" s="158">
        <f t="shared" si="27"/>
        <v>0</v>
      </c>
      <c r="BI1654" s="158">
        <f t="shared" si="28"/>
        <v>0</v>
      </c>
      <c r="BJ1654" s="18" t="s">
        <v>176</v>
      </c>
      <c r="BK1654" s="159">
        <f t="shared" si="29"/>
        <v>0</v>
      </c>
      <c r="BL1654" s="18" t="s">
        <v>325</v>
      </c>
      <c r="BM1654" s="157" t="s">
        <v>2025</v>
      </c>
    </row>
    <row r="1655" spans="1:65" s="2" customFormat="1" ht="49" customHeight="1">
      <c r="A1655" s="33"/>
      <c r="B1655" s="145"/>
      <c r="C1655" s="146" t="s">
        <v>2026</v>
      </c>
      <c r="D1655" s="146" t="s">
        <v>171</v>
      </c>
      <c r="E1655" s="147" t="s">
        <v>2027</v>
      </c>
      <c r="F1655" s="148" t="s">
        <v>2028</v>
      </c>
      <c r="G1655" s="149" t="s">
        <v>369</v>
      </c>
      <c r="H1655" s="150">
        <v>4</v>
      </c>
      <c r="I1655" s="151"/>
      <c r="J1655" s="150">
        <f t="shared" si="20"/>
        <v>0</v>
      </c>
      <c r="K1655" s="152"/>
      <c r="L1655" s="34"/>
      <c r="M1655" s="153" t="s">
        <v>1</v>
      </c>
      <c r="N1655" s="154" t="s">
        <v>44</v>
      </c>
      <c r="O1655" s="59"/>
      <c r="P1655" s="155">
        <f t="shared" si="21"/>
        <v>0</v>
      </c>
      <c r="Q1655" s="155">
        <v>0</v>
      </c>
      <c r="R1655" s="155">
        <f t="shared" si="22"/>
        <v>0</v>
      </c>
      <c r="S1655" s="155">
        <v>0</v>
      </c>
      <c r="T1655" s="156">
        <f t="shared" si="23"/>
        <v>0</v>
      </c>
      <c r="U1655" s="33"/>
      <c r="V1655" s="33"/>
      <c r="W1655" s="33"/>
      <c r="X1655" s="33"/>
      <c r="Y1655" s="33"/>
      <c r="Z1655" s="33"/>
      <c r="AA1655" s="33"/>
      <c r="AB1655" s="33"/>
      <c r="AC1655" s="33"/>
      <c r="AD1655" s="33"/>
      <c r="AE1655" s="33"/>
      <c r="AR1655" s="157" t="s">
        <v>325</v>
      </c>
      <c r="AT1655" s="157" t="s">
        <v>171</v>
      </c>
      <c r="AU1655" s="157" t="s">
        <v>176</v>
      </c>
      <c r="AY1655" s="18" t="s">
        <v>169</v>
      </c>
      <c r="BE1655" s="158">
        <f t="shared" si="24"/>
        <v>0</v>
      </c>
      <c r="BF1655" s="158">
        <f t="shared" si="25"/>
        <v>0</v>
      </c>
      <c r="BG1655" s="158">
        <f t="shared" si="26"/>
        <v>0</v>
      </c>
      <c r="BH1655" s="158">
        <f t="shared" si="27"/>
        <v>0</v>
      </c>
      <c r="BI1655" s="158">
        <f t="shared" si="28"/>
        <v>0</v>
      </c>
      <c r="BJ1655" s="18" t="s">
        <v>176</v>
      </c>
      <c r="BK1655" s="159">
        <f t="shared" si="29"/>
        <v>0</v>
      </c>
      <c r="BL1655" s="18" t="s">
        <v>325</v>
      </c>
      <c r="BM1655" s="157" t="s">
        <v>2029</v>
      </c>
    </row>
    <row r="1656" spans="1:65" s="2" customFormat="1" ht="37.75" customHeight="1">
      <c r="A1656" s="33"/>
      <c r="B1656" s="145"/>
      <c r="C1656" s="146" t="s">
        <v>2030</v>
      </c>
      <c r="D1656" s="146" t="s">
        <v>171</v>
      </c>
      <c r="E1656" s="147" t="s">
        <v>2031</v>
      </c>
      <c r="F1656" s="148" t="s">
        <v>2032</v>
      </c>
      <c r="G1656" s="149" t="s">
        <v>369</v>
      </c>
      <c r="H1656" s="150">
        <v>2</v>
      </c>
      <c r="I1656" s="151"/>
      <c r="J1656" s="150">
        <f t="shared" si="20"/>
        <v>0</v>
      </c>
      <c r="K1656" s="152"/>
      <c r="L1656" s="34"/>
      <c r="M1656" s="153" t="s">
        <v>1</v>
      </c>
      <c r="N1656" s="154" t="s">
        <v>44</v>
      </c>
      <c r="O1656" s="59"/>
      <c r="P1656" s="155">
        <f t="shared" si="21"/>
        <v>0</v>
      </c>
      <c r="Q1656" s="155">
        <v>0</v>
      </c>
      <c r="R1656" s="155">
        <f t="shared" si="22"/>
        <v>0</v>
      </c>
      <c r="S1656" s="155">
        <v>0</v>
      </c>
      <c r="T1656" s="156">
        <f t="shared" si="23"/>
        <v>0</v>
      </c>
      <c r="U1656" s="33"/>
      <c r="V1656" s="33"/>
      <c r="W1656" s="33"/>
      <c r="X1656" s="33"/>
      <c r="Y1656" s="33"/>
      <c r="Z1656" s="33"/>
      <c r="AA1656" s="33"/>
      <c r="AB1656" s="33"/>
      <c r="AC1656" s="33"/>
      <c r="AD1656" s="33"/>
      <c r="AE1656" s="33"/>
      <c r="AR1656" s="157" t="s">
        <v>325</v>
      </c>
      <c r="AT1656" s="157" t="s">
        <v>171</v>
      </c>
      <c r="AU1656" s="157" t="s">
        <v>176</v>
      </c>
      <c r="AY1656" s="18" t="s">
        <v>169</v>
      </c>
      <c r="BE1656" s="158">
        <f t="shared" si="24"/>
        <v>0</v>
      </c>
      <c r="BF1656" s="158">
        <f t="shared" si="25"/>
        <v>0</v>
      </c>
      <c r="BG1656" s="158">
        <f t="shared" si="26"/>
        <v>0</v>
      </c>
      <c r="BH1656" s="158">
        <f t="shared" si="27"/>
        <v>0</v>
      </c>
      <c r="BI1656" s="158">
        <f t="shared" si="28"/>
        <v>0</v>
      </c>
      <c r="BJ1656" s="18" t="s">
        <v>176</v>
      </c>
      <c r="BK1656" s="159">
        <f t="shared" si="29"/>
        <v>0</v>
      </c>
      <c r="BL1656" s="18" t="s">
        <v>325</v>
      </c>
      <c r="BM1656" s="157" t="s">
        <v>2033</v>
      </c>
    </row>
    <row r="1657" spans="1:65" s="2" customFormat="1" ht="37.75" customHeight="1">
      <c r="A1657" s="33"/>
      <c r="B1657" s="145"/>
      <c r="C1657" s="146" t="s">
        <v>2034</v>
      </c>
      <c r="D1657" s="146" t="s">
        <v>171</v>
      </c>
      <c r="E1657" s="147" t="s">
        <v>2035</v>
      </c>
      <c r="F1657" s="148" t="s">
        <v>2036</v>
      </c>
      <c r="G1657" s="149" t="s">
        <v>369</v>
      </c>
      <c r="H1657" s="150">
        <v>2</v>
      </c>
      <c r="I1657" s="151"/>
      <c r="J1657" s="150">
        <f t="shared" si="20"/>
        <v>0</v>
      </c>
      <c r="K1657" s="152"/>
      <c r="L1657" s="34"/>
      <c r="M1657" s="153" t="s">
        <v>1</v>
      </c>
      <c r="N1657" s="154" t="s">
        <v>44</v>
      </c>
      <c r="O1657" s="59"/>
      <c r="P1657" s="155">
        <f t="shared" si="21"/>
        <v>0</v>
      </c>
      <c r="Q1657" s="155">
        <v>0</v>
      </c>
      <c r="R1657" s="155">
        <f t="shared" si="22"/>
        <v>0</v>
      </c>
      <c r="S1657" s="155">
        <v>0</v>
      </c>
      <c r="T1657" s="156">
        <f t="shared" si="23"/>
        <v>0</v>
      </c>
      <c r="U1657" s="33"/>
      <c r="V1657" s="33"/>
      <c r="W1657" s="33"/>
      <c r="X1657" s="33"/>
      <c r="Y1657" s="33"/>
      <c r="Z1657" s="33"/>
      <c r="AA1657" s="33"/>
      <c r="AB1657" s="33"/>
      <c r="AC1657" s="33"/>
      <c r="AD1657" s="33"/>
      <c r="AE1657" s="33"/>
      <c r="AR1657" s="157" t="s">
        <v>325</v>
      </c>
      <c r="AT1657" s="157" t="s">
        <v>171</v>
      </c>
      <c r="AU1657" s="157" t="s">
        <v>176</v>
      </c>
      <c r="AY1657" s="18" t="s">
        <v>169</v>
      </c>
      <c r="BE1657" s="158">
        <f t="shared" si="24"/>
        <v>0</v>
      </c>
      <c r="BF1657" s="158">
        <f t="shared" si="25"/>
        <v>0</v>
      </c>
      <c r="BG1657" s="158">
        <f t="shared" si="26"/>
        <v>0</v>
      </c>
      <c r="BH1657" s="158">
        <f t="shared" si="27"/>
        <v>0</v>
      </c>
      <c r="BI1657" s="158">
        <f t="shared" si="28"/>
        <v>0</v>
      </c>
      <c r="BJ1657" s="18" t="s">
        <v>176</v>
      </c>
      <c r="BK1657" s="159">
        <f t="shared" si="29"/>
        <v>0</v>
      </c>
      <c r="BL1657" s="18" t="s">
        <v>325</v>
      </c>
      <c r="BM1657" s="157" t="s">
        <v>2037</v>
      </c>
    </row>
    <row r="1658" spans="1:65" s="2" customFormat="1" ht="37.75" customHeight="1">
      <c r="A1658" s="33"/>
      <c r="B1658" s="145"/>
      <c r="C1658" s="209" t="s">
        <v>2038</v>
      </c>
      <c r="D1658" s="209" t="s">
        <v>171</v>
      </c>
      <c r="E1658" s="210" t="s">
        <v>2039</v>
      </c>
      <c r="F1658" s="211" t="s">
        <v>2040</v>
      </c>
      <c r="G1658" s="212" t="s">
        <v>369</v>
      </c>
      <c r="H1658" s="213">
        <v>2</v>
      </c>
      <c r="I1658" s="151"/>
      <c r="J1658" s="150">
        <f t="shared" si="20"/>
        <v>0</v>
      </c>
      <c r="K1658" s="152"/>
      <c r="L1658" s="34"/>
      <c r="M1658" s="153" t="s">
        <v>1</v>
      </c>
      <c r="N1658" s="154" t="s">
        <v>44</v>
      </c>
      <c r="O1658" s="59"/>
      <c r="P1658" s="155">
        <f t="shared" si="21"/>
        <v>0</v>
      </c>
      <c r="Q1658" s="155">
        <v>0</v>
      </c>
      <c r="R1658" s="155">
        <f t="shared" si="22"/>
        <v>0</v>
      </c>
      <c r="S1658" s="155">
        <v>0</v>
      </c>
      <c r="T1658" s="156">
        <f t="shared" si="23"/>
        <v>0</v>
      </c>
      <c r="U1658" s="33"/>
      <c r="V1658" s="33"/>
      <c r="W1658" s="33"/>
      <c r="X1658" s="33"/>
      <c r="Y1658" s="33"/>
      <c r="Z1658" s="33"/>
      <c r="AA1658" s="33"/>
      <c r="AB1658" s="33"/>
      <c r="AC1658" s="33"/>
      <c r="AD1658" s="33"/>
      <c r="AE1658" s="33"/>
      <c r="AR1658" s="157" t="s">
        <v>325</v>
      </c>
      <c r="AT1658" s="157" t="s">
        <v>171</v>
      </c>
      <c r="AU1658" s="157" t="s">
        <v>176</v>
      </c>
      <c r="AY1658" s="18" t="s">
        <v>169</v>
      </c>
      <c r="BE1658" s="158">
        <f t="shared" si="24"/>
        <v>0</v>
      </c>
      <c r="BF1658" s="158">
        <f t="shared" si="25"/>
        <v>0</v>
      </c>
      <c r="BG1658" s="158">
        <f t="shared" si="26"/>
        <v>0</v>
      </c>
      <c r="BH1658" s="158">
        <f t="shared" si="27"/>
        <v>0</v>
      </c>
      <c r="BI1658" s="158">
        <f t="shared" si="28"/>
        <v>0</v>
      </c>
      <c r="BJ1658" s="18" t="s">
        <v>176</v>
      </c>
      <c r="BK1658" s="159">
        <f t="shared" si="29"/>
        <v>0</v>
      </c>
      <c r="BL1658" s="18" t="s">
        <v>325</v>
      </c>
      <c r="BM1658" s="157" t="s">
        <v>2041</v>
      </c>
    </row>
    <row r="1659" spans="1:65" s="2" customFormat="1" ht="37.75" customHeight="1">
      <c r="A1659" s="33"/>
      <c r="B1659" s="145"/>
      <c r="C1659" s="209" t="s">
        <v>2042</v>
      </c>
      <c r="D1659" s="209" t="s">
        <v>171</v>
      </c>
      <c r="E1659" s="210" t="s">
        <v>2043</v>
      </c>
      <c r="F1659" s="211" t="s">
        <v>2044</v>
      </c>
      <c r="G1659" s="212" t="s">
        <v>369</v>
      </c>
      <c r="H1659" s="213">
        <v>1</v>
      </c>
      <c r="I1659" s="151"/>
      <c r="J1659" s="150">
        <f t="shared" si="20"/>
        <v>0</v>
      </c>
      <c r="K1659" s="152"/>
      <c r="L1659" s="34"/>
      <c r="M1659" s="153" t="s">
        <v>1</v>
      </c>
      <c r="N1659" s="154" t="s">
        <v>44</v>
      </c>
      <c r="O1659" s="59"/>
      <c r="P1659" s="155">
        <f t="shared" si="21"/>
        <v>0</v>
      </c>
      <c r="Q1659" s="155">
        <v>0</v>
      </c>
      <c r="R1659" s="155">
        <f t="shared" si="22"/>
        <v>0</v>
      </c>
      <c r="S1659" s="155">
        <v>0</v>
      </c>
      <c r="T1659" s="156">
        <f t="shared" si="23"/>
        <v>0</v>
      </c>
      <c r="U1659" s="33"/>
      <c r="V1659" s="33"/>
      <c r="W1659" s="33"/>
      <c r="X1659" s="33"/>
      <c r="Y1659" s="33"/>
      <c r="Z1659" s="33"/>
      <c r="AA1659" s="33"/>
      <c r="AB1659" s="33"/>
      <c r="AC1659" s="33"/>
      <c r="AD1659" s="33"/>
      <c r="AE1659" s="33"/>
      <c r="AR1659" s="157" t="s">
        <v>325</v>
      </c>
      <c r="AT1659" s="157" t="s">
        <v>171</v>
      </c>
      <c r="AU1659" s="157" t="s">
        <v>176</v>
      </c>
      <c r="AY1659" s="18" t="s">
        <v>169</v>
      </c>
      <c r="BE1659" s="158">
        <f t="shared" si="24"/>
        <v>0</v>
      </c>
      <c r="BF1659" s="158">
        <f t="shared" si="25"/>
        <v>0</v>
      </c>
      <c r="BG1659" s="158">
        <f t="shared" si="26"/>
        <v>0</v>
      </c>
      <c r="BH1659" s="158">
        <f t="shared" si="27"/>
        <v>0</v>
      </c>
      <c r="BI1659" s="158">
        <f t="shared" si="28"/>
        <v>0</v>
      </c>
      <c r="BJ1659" s="18" t="s">
        <v>176</v>
      </c>
      <c r="BK1659" s="159">
        <f t="shared" si="29"/>
        <v>0</v>
      </c>
      <c r="BL1659" s="18" t="s">
        <v>325</v>
      </c>
      <c r="BM1659" s="157" t="s">
        <v>2045</v>
      </c>
    </row>
    <row r="1660" spans="1:65" s="2" customFormat="1" ht="37.75" customHeight="1">
      <c r="A1660" s="33"/>
      <c r="B1660" s="145"/>
      <c r="C1660" s="209" t="s">
        <v>2046</v>
      </c>
      <c r="D1660" s="209" t="s">
        <v>171</v>
      </c>
      <c r="E1660" s="210" t="s">
        <v>2047</v>
      </c>
      <c r="F1660" s="211" t="s">
        <v>2048</v>
      </c>
      <c r="G1660" s="212" t="s">
        <v>369</v>
      </c>
      <c r="H1660" s="213">
        <v>1</v>
      </c>
      <c r="I1660" s="151"/>
      <c r="J1660" s="150">
        <f t="shared" si="20"/>
        <v>0</v>
      </c>
      <c r="K1660" s="152"/>
      <c r="L1660" s="34"/>
      <c r="M1660" s="153" t="s">
        <v>1</v>
      </c>
      <c r="N1660" s="154" t="s">
        <v>44</v>
      </c>
      <c r="O1660" s="59"/>
      <c r="P1660" s="155">
        <f t="shared" si="21"/>
        <v>0</v>
      </c>
      <c r="Q1660" s="155">
        <v>0</v>
      </c>
      <c r="R1660" s="155">
        <f t="shared" si="22"/>
        <v>0</v>
      </c>
      <c r="S1660" s="155">
        <v>0</v>
      </c>
      <c r="T1660" s="156">
        <f t="shared" si="23"/>
        <v>0</v>
      </c>
      <c r="U1660" s="33"/>
      <c r="V1660" s="33"/>
      <c r="W1660" s="33"/>
      <c r="X1660" s="33"/>
      <c r="Y1660" s="33"/>
      <c r="Z1660" s="33"/>
      <c r="AA1660" s="33"/>
      <c r="AB1660" s="33"/>
      <c r="AC1660" s="33"/>
      <c r="AD1660" s="33"/>
      <c r="AE1660" s="33"/>
      <c r="AR1660" s="157" t="s">
        <v>325</v>
      </c>
      <c r="AT1660" s="157" t="s">
        <v>171</v>
      </c>
      <c r="AU1660" s="157" t="s">
        <v>176</v>
      </c>
      <c r="AY1660" s="18" t="s">
        <v>169</v>
      </c>
      <c r="BE1660" s="158">
        <f t="shared" si="24"/>
        <v>0</v>
      </c>
      <c r="BF1660" s="158">
        <f t="shared" si="25"/>
        <v>0</v>
      </c>
      <c r="BG1660" s="158">
        <f t="shared" si="26"/>
        <v>0</v>
      </c>
      <c r="BH1660" s="158">
        <f t="shared" si="27"/>
        <v>0</v>
      </c>
      <c r="BI1660" s="158">
        <f t="shared" si="28"/>
        <v>0</v>
      </c>
      <c r="BJ1660" s="18" t="s">
        <v>176</v>
      </c>
      <c r="BK1660" s="159">
        <f t="shared" si="29"/>
        <v>0</v>
      </c>
      <c r="BL1660" s="18" t="s">
        <v>325</v>
      </c>
      <c r="BM1660" s="157" t="s">
        <v>2049</v>
      </c>
    </row>
    <row r="1661" spans="1:65" s="2" customFormat="1" ht="37.75" customHeight="1">
      <c r="A1661" s="33"/>
      <c r="B1661" s="145"/>
      <c r="C1661" s="209" t="s">
        <v>2050</v>
      </c>
      <c r="D1661" s="209" t="s">
        <v>171</v>
      </c>
      <c r="E1661" s="210" t="s">
        <v>2051</v>
      </c>
      <c r="F1661" s="211" t="s">
        <v>2052</v>
      </c>
      <c r="G1661" s="212" t="s">
        <v>369</v>
      </c>
      <c r="H1661" s="213">
        <v>1</v>
      </c>
      <c r="I1661" s="151"/>
      <c r="J1661" s="150">
        <f t="shared" si="20"/>
        <v>0</v>
      </c>
      <c r="K1661" s="152"/>
      <c r="L1661" s="34"/>
      <c r="M1661" s="153" t="s">
        <v>1</v>
      </c>
      <c r="N1661" s="154" t="s">
        <v>44</v>
      </c>
      <c r="O1661" s="59"/>
      <c r="P1661" s="155">
        <f t="shared" si="21"/>
        <v>0</v>
      </c>
      <c r="Q1661" s="155">
        <v>0</v>
      </c>
      <c r="R1661" s="155">
        <f t="shared" si="22"/>
        <v>0</v>
      </c>
      <c r="S1661" s="155">
        <v>0</v>
      </c>
      <c r="T1661" s="156">
        <f t="shared" si="23"/>
        <v>0</v>
      </c>
      <c r="U1661" s="33"/>
      <c r="V1661" s="33"/>
      <c r="W1661" s="33"/>
      <c r="X1661" s="33"/>
      <c r="Y1661" s="33"/>
      <c r="Z1661" s="33"/>
      <c r="AA1661" s="33"/>
      <c r="AB1661" s="33"/>
      <c r="AC1661" s="33"/>
      <c r="AD1661" s="33"/>
      <c r="AE1661" s="33"/>
      <c r="AR1661" s="157" t="s">
        <v>325</v>
      </c>
      <c r="AT1661" s="157" t="s">
        <v>171</v>
      </c>
      <c r="AU1661" s="157" t="s">
        <v>176</v>
      </c>
      <c r="AY1661" s="18" t="s">
        <v>169</v>
      </c>
      <c r="BE1661" s="158">
        <f t="shared" si="24"/>
        <v>0</v>
      </c>
      <c r="BF1661" s="158">
        <f t="shared" si="25"/>
        <v>0</v>
      </c>
      <c r="BG1661" s="158">
        <f t="shared" si="26"/>
        <v>0</v>
      </c>
      <c r="BH1661" s="158">
        <f t="shared" si="27"/>
        <v>0</v>
      </c>
      <c r="BI1661" s="158">
        <f t="shared" si="28"/>
        <v>0</v>
      </c>
      <c r="BJ1661" s="18" t="s">
        <v>176</v>
      </c>
      <c r="BK1661" s="159">
        <f t="shared" si="29"/>
        <v>0</v>
      </c>
      <c r="BL1661" s="18" t="s">
        <v>325</v>
      </c>
      <c r="BM1661" s="157" t="s">
        <v>2053</v>
      </c>
    </row>
    <row r="1662" spans="1:65" s="2" customFormat="1" ht="37.75" customHeight="1">
      <c r="A1662" s="33"/>
      <c r="B1662" s="145"/>
      <c r="C1662" s="146" t="s">
        <v>2054</v>
      </c>
      <c r="D1662" s="146" t="s">
        <v>171</v>
      </c>
      <c r="E1662" s="147" t="s">
        <v>2055</v>
      </c>
      <c r="F1662" s="148" t="s">
        <v>2056</v>
      </c>
      <c r="G1662" s="149" t="s">
        <v>369</v>
      </c>
      <c r="H1662" s="150">
        <v>1</v>
      </c>
      <c r="I1662" s="151"/>
      <c r="J1662" s="150">
        <f t="shared" si="20"/>
        <v>0</v>
      </c>
      <c r="K1662" s="152"/>
      <c r="L1662" s="34"/>
      <c r="M1662" s="153" t="s">
        <v>1</v>
      </c>
      <c r="N1662" s="154" t="s">
        <v>44</v>
      </c>
      <c r="O1662" s="59"/>
      <c r="P1662" s="155">
        <f t="shared" si="21"/>
        <v>0</v>
      </c>
      <c r="Q1662" s="155">
        <v>0</v>
      </c>
      <c r="R1662" s="155">
        <f t="shared" si="22"/>
        <v>0</v>
      </c>
      <c r="S1662" s="155">
        <v>0</v>
      </c>
      <c r="T1662" s="156">
        <f t="shared" si="23"/>
        <v>0</v>
      </c>
      <c r="U1662" s="33"/>
      <c r="V1662" s="33"/>
      <c r="W1662" s="33"/>
      <c r="X1662" s="33"/>
      <c r="Y1662" s="33"/>
      <c r="Z1662" s="33"/>
      <c r="AA1662" s="33"/>
      <c r="AB1662" s="33"/>
      <c r="AC1662" s="33"/>
      <c r="AD1662" s="33"/>
      <c r="AE1662" s="33"/>
      <c r="AR1662" s="157" t="s">
        <v>325</v>
      </c>
      <c r="AT1662" s="157" t="s">
        <v>171</v>
      </c>
      <c r="AU1662" s="157" t="s">
        <v>176</v>
      </c>
      <c r="AY1662" s="18" t="s">
        <v>169</v>
      </c>
      <c r="BE1662" s="158">
        <f t="shared" si="24"/>
        <v>0</v>
      </c>
      <c r="BF1662" s="158">
        <f t="shared" si="25"/>
        <v>0</v>
      </c>
      <c r="BG1662" s="158">
        <f t="shared" si="26"/>
        <v>0</v>
      </c>
      <c r="BH1662" s="158">
        <f t="shared" si="27"/>
        <v>0</v>
      </c>
      <c r="BI1662" s="158">
        <f t="shared" si="28"/>
        <v>0</v>
      </c>
      <c r="BJ1662" s="18" t="s">
        <v>176</v>
      </c>
      <c r="BK1662" s="159">
        <f t="shared" si="29"/>
        <v>0</v>
      </c>
      <c r="BL1662" s="18" t="s">
        <v>325</v>
      </c>
      <c r="BM1662" s="157" t="s">
        <v>2057</v>
      </c>
    </row>
    <row r="1663" spans="1:65" s="2" customFormat="1" ht="37.75" customHeight="1">
      <c r="A1663" s="33"/>
      <c r="B1663" s="145"/>
      <c r="C1663" s="146" t="s">
        <v>2058</v>
      </c>
      <c r="D1663" s="146" t="s">
        <v>171</v>
      </c>
      <c r="E1663" s="147" t="s">
        <v>2059</v>
      </c>
      <c r="F1663" s="148" t="s">
        <v>2060</v>
      </c>
      <c r="G1663" s="149" t="s">
        <v>369</v>
      </c>
      <c r="H1663" s="150">
        <v>2</v>
      </c>
      <c r="I1663" s="151"/>
      <c r="J1663" s="150">
        <f t="shared" si="20"/>
        <v>0</v>
      </c>
      <c r="K1663" s="152"/>
      <c r="L1663" s="34"/>
      <c r="M1663" s="153" t="s">
        <v>1</v>
      </c>
      <c r="N1663" s="154" t="s">
        <v>44</v>
      </c>
      <c r="O1663" s="59"/>
      <c r="P1663" s="155">
        <f t="shared" si="21"/>
        <v>0</v>
      </c>
      <c r="Q1663" s="155">
        <v>0</v>
      </c>
      <c r="R1663" s="155">
        <f t="shared" si="22"/>
        <v>0</v>
      </c>
      <c r="S1663" s="155">
        <v>0</v>
      </c>
      <c r="T1663" s="156">
        <f t="shared" si="23"/>
        <v>0</v>
      </c>
      <c r="U1663" s="33"/>
      <c r="V1663" s="33"/>
      <c r="W1663" s="33"/>
      <c r="X1663" s="33"/>
      <c r="Y1663" s="33"/>
      <c r="Z1663" s="33"/>
      <c r="AA1663" s="33"/>
      <c r="AB1663" s="33"/>
      <c r="AC1663" s="33"/>
      <c r="AD1663" s="33"/>
      <c r="AE1663" s="33"/>
      <c r="AR1663" s="157" t="s">
        <v>325</v>
      </c>
      <c r="AT1663" s="157" t="s">
        <v>171</v>
      </c>
      <c r="AU1663" s="157" t="s">
        <v>176</v>
      </c>
      <c r="AY1663" s="18" t="s">
        <v>169</v>
      </c>
      <c r="BE1663" s="158">
        <f t="shared" si="24"/>
        <v>0</v>
      </c>
      <c r="BF1663" s="158">
        <f t="shared" si="25"/>
        <v>0</v>
      </c>
      <c r="BG1663" s="158">
        <f t="shared" si="26"/>
        <v>0</v>
      </c>
      <c r="BH1663" s="158">
        <f t="shared" si="27"/>
        <v>0</v>
      </c>
      <c r="BI1663" s="158">
        <f t="shared" si="28"/>
        <v>0</v>
      </c>
      <c r="BJ1663" s="18" t="s">
        <v>176</v>
      </c>
      <c r="BK1663" s="159">
        <f t="shared" si="29"/>
        <v>0</v>
      </c>
      <c r="BL1663" s="18" t="s">
        <v>325</v>
      </c>
      <c r="BM1663" s="157" t="s">
        <v>2061</v>
      </c>
    </row>
    <row r="1664" spans="1:65" s="2" customFormat="1" ht="37.75" customHeight="1">
      <c r="A1664" s="33"/>
      <c r="B1664" s="145"/>
      <c r="C1664" s="146" t="s">
        <v>2062</v>
      </c>
      <c r="D1664" s="146" t="s">
        <v>171</v>
      </c>
      <c r="E1664" s="147" t="s">
        <v>2063</v>
      </c>
      <c r="F1664" s="148" t="s">
        <v>2064</v>
      </c>
      <c r="G1664" s="149" t="s">
        <v>369</v>
      </c>
      <c r="H1664" s="150">
        <v>1</v>
      </c>
      <c r="I1664" s="151"/>
      <c r="J1664" s="150">
        <f t="shared" si="20"/>
        <v>0</v>
      </c>
      <c r="K1664" s="152"/>
      <c r="L1664" s="34"/>
      <c r="M1664" s="153" t="s">
        <v>1</v>
      </c>
      <c r="N1664" s="154" t="s">
        <v>44</v>
      </c>
      <c r="O1664" s="59"/>
      <c r="P1664" s="155">
        <f t="shared" si="21"/>
        <v>0</v>
      </c>
      <c r="Q1664" s="155">
        <v>0</v>
      </c>
      <c r="R1664" s="155">
        <f t="shared" si="22"/>
        <v>0</v>
      </c>
      <c r="S1664" s="155">
        <v>0</v>
      </c>
      <c r="T1664" s="156">
        <f t="shared" si="23"/>
        <v>0</v>
      </c>
      <c r="U1664" s="33"/>
      <c r="V1664" s="33"/>
      <c r="W1664" s="33"/>
      <c r="X1664" s="33"/>
      <c r="Y1664" s="33"/>
      <c r="Z1664" s="33"/>
      <c r="AA1664" s="33"/>
      <c r="AB1664" s="33"/>
      <c r="AC1664" s="33"/>
      <c r="AD1664" s="33"/>
      <c r="AE1664" s="33"/>
      <c r="AR1664" s="157" t="s">
        <v>325</v>
      </c>
      <c r="AT1664" s="157" t="s">
        <v>171</v>
      </c>
      <c r="AU1664" s="157" t="s">
        <v>176</v>
      </c>
      <c r="AY1664" s="18" t="s">
        <v>169</v>
      </c>
      <c r="BE1664" s="158">
        <f t="shared" si="24"/>
        <v>0</v>
      </c>
      <c r="BF1664" s="158">
        <f t="shared" si="25"/>
        <v>0</v>
      </c>
      <c r="BG1664" s="158">
        <f t="shared" si="26"/>
        <v>0</v>
      </c>
      <c r="BH1664" s="158">
        <f t="shared" si="27"/>
        <v>0</v>
      </c>
      <c r="BI1664" s="158">
        <f t="shared" si="28"/>
        <v>0</v>
      </c>
      <c r="BJ1664" s="18" t="s">
        <v>176</v>
      </c>
      <c r="BK1664" s="159">
        <f t="shared" si="29"/>
        <v>0</v>
      </c>
      <c r="BL1664" s="18" t="s">
        <v>325</v>
      </c>
      <c r="BM1664" s="157" t="s">
        <v>2065</v>
      </c>
    </row>
    <row r="1665" spans="1:65" s="2" customFormat="1" ht="62.75" customHeight="1">
      <c r="A1665" s="33"/>
      <c r="B1665" s="145"/>
      <c r="C1665" s="146" t="s">
        <v>2066</v>
      </c>
      <c r="D1665" s="146" t="s">
        <v>171</v>
      </c>
      <c r="E1665" s="147" t="s">
        <v>2067</v>
      </c>
      <c r="F1665" s="148" t="s">
        <v>2068</v>
      </c>
      <c r="G1665" s="149" t="s">
        <v>369</v>
      </c>
      <c r="H1665" s="150">
        <v>1</v>
      </c>
      <c r="I1665" s="151"/>
      <c r="J1665" s="150">
        <f t="shared" si="20"/>
        <v>0</v>
      </c>
      <c r="K1665" s="152"/>
      <c r="L1665" s="34"/>
      <c r="M1665" s="153" t="s">
        <v>1</v>
      </c>
      <c r="N1665" s="154" t="s">
        <v>44</v>
      </c>
      <c r="O1665" s="59"/>
      <c r="P1665" s="155">
        <f t="shared" si="21"/>
        <v>0</v>
      </c>
      <c r="Q1665" s="155">
        <v>0</v>
      </c>
      <c r="R1665" s="155">
        <f t="shared" si="22"/>
        <v>0</v>
      </c>
      <c r="S1665" s="155">
        <v>0</v>
      </c>
      <c r="T1665" s="156">
        <f t="shared" si="23"/>
        <v>0</v>
      </c>
      <c r="U1665" s="33"/>
      <c r="V1665" s="33"/>
      <c r="W1665" s="33"/>
      <c r="X1665" s="33"/>
      <c r="Y1665" s="33"/>
      <c r="Z1665" s="33"/>
      <c r="AA1665" s="33"/>
      <c r="AB1665" s="33"/>
      <c r="AC1665" s="33"/>
      <c r="AD1665" s="33"/>
      <c r="AE1665" s="33"/>
      <c r="AR1665" s="157" t="s">
        <v>325</v>
      </c>
      <c r="AT1665" s="157" t="s">
        <v>171</v>
      </c>
      <c r="AU1665" s="157" t="s">
        <v>176</v>
      </c>
      <c r="AY1665" s="18" t="s">
        <v>169</v>
      </c>
      <c r="BE1665" s="158">
        <f t="shared" si="24"/>
        <v>0</v>
      </c>
      <c r="BF1665" s="158">
        <f t="shared" si="25"/>
        <v>0</v>
      </c>
      <c r="BG1665" s="158">
        <f t="shared" si="26"/>
        <v>0</v>
      </c>
      <c r="BH1665" s="158">
        <f t="shared" si="27"/>
        <v>0</v>
      </c>
      <c r="BI1665" s="158">
        <f t="shared" si="28"/>
        <v>0</v>
      </c>
      <c r="BJ1665" s="18" t="s">
        <v>176</v>
      </c>
      <c r="BK1665" s="159">
        <f t="shared" si="29"/>
        <v>0</v>
      </c>
      <c r="BL1665" s="18" t="s">
        <v>325</v>
      </c>
      <c r="BM1665" s="157" t="s">
        <v>2069</v>
      </c>
    </row>
    <row r="1666" spans="1:65" s="2" customFormat="1" ht="62.75" customHeight="1">
      <c r="A1666" s="33"/>
      <c r="B1666" s="145"/>
      <c r="C1666" s="146" t="s">
        <v>2070</v>
      </c>
      <c r="D1666" s="146" t="s">
        <v>171</v>
      </c>
      <c r="E1666" s="147" t="s">
        <v>2071</v>
      </c>
      <c r="F1666" s="148" t="s">
        <v>2072</v>
      </c>
      <c r="G1666" s="149" t="s">
        <v>369</v>
      </c>
      <c r="H1666" s="150">
        <v>1</v>
      </c>
      <c r="I1666" s="151"/>
      <c r="J1666" s="150">
        <f t="shared" si="20"/>
        <v>0</v>
      </c>
      <c r="K1666" s="152"/>
      <c r="L1666" s="34"/>
      <c r="M1666" s="153" t="s">
        <v>1</v>
      </c>
      <c r="N1666" s="154" t="s">
        <v>44</v>
      </c>
      <c r="O1666" s="59"/>
      <c r="P1666" s="155">
        <f t="shared" si="21"/>
        <v>0</v>
      </c>
      <c r="Q1666" s="155">
        <v>0</v>
      </c>
      <c r="R1666" s="155">
        <f t="shared" si="22"/>
        <v>0</v>
      </c>
      <c r="S1666" s="155">
        <v>0</v>
      </c>
      <c r="T1666" s="156">
        <f t="shared" si="23"/>
        <v>0</v>
      </c>
      <c r="U1666" s="33"/>
      <c r="V1666" s="33"/>
      <c r="W1666" s="33"/>
      <c r="X1666" s="33"/>
      <c r="Y1666" s="33"/>
      <c r="Z1666" s="33"/>
      <c r="AA1666" s="33"/>
      <c r="AB1666" s="33"/>
      <c r="AC1666" s="33"/>
      <c r="AD1666" s="33"/>
      <c r="AE1666" s="33"/>
      <c r="AR1666" s="157" t="s">
        <v>325</v>
      </c>
      <c r="AT1666" s="157" t="s">
        <v>171</v>
      </c>
      <c r="AU1666" s="157" t="s">
        <v>176</v>
      </c>
      <c r="AY1666" s="18" t="s">
        <v>169</v>
      </c>
      <c r="BE1666" s="158">
        <f t="shared" si="24"/>
        <v>0</v>
      </c>
      <c r="BF1666" s="158">
        <f t="shared" si="25"/>
        <v>0</v>
      </c>
      <c r="BG1666" s="158">
        <f t="shared" si="26"/>
        <v>0</v>
      </c>
      <c r="BH1666" s="158">
        <f t="shared" si="27"/>
        <v>0</v>
      </c>
      <c r="BI1666" s="158">
        <f t="shared" si="28"/>
        <v>0</v>
      </c>
      <c r="BJ1666" s="18" t="s">
        <v>176</v>
      </c>
      <c r="BK1666" s="159">
        <f t="shared" si="29"/>
        <v>0</v>
      </c>
      <c r="BL1666" s="18" t="s">
        <v>325</v>
      </c>
      <c r="BM1666" s="157" t="s">
        <v>2073</v>
      </c>
    </row>
    <row r="1667" spans="1:65" s="2" customFormat="1" ht="62.75" customHeight="1">
      <c r="A1667" s="33"/>
      <c r="B1667" s="145"/>
      <c r="C1667" s="146" t="s">
        <v>2074</v>
      </c>
      <c r="D1667" s="146" t="s">
        <v>171</v>
      </c>
      <c r="E1667" s="147" t="s">
        <v>2075</v>
      </c>
      <c r="F1667" s="148" t="s">
        <v>2076</v>
      </c>
      <c r="G1667" s="149" t="s">
        <v>369</v>
      </c>
      <c r="H1667" s="150">
        <v>1</v>
      </c>
      <c r="I1667" s="151"/>
      <c r="J1667" s="150">
        <f t="shared" si="20"/>
        <v>0</v>
      </c>
      <c r="K1667" s="152"/>
      <c r="L1667" s="34"/>
      <c r="M1667" s="153" t="s">
        <v>1</v>
      </c>
      <c r="N1667" s="154" t="s">
        <v>44</v>
      </c>
      <c r="O1667" s="59"/>
      <c r="P1667" s="155">
        <f t="shared" si="21"/>
        <v>0</v>
      </c>
      <c r="Q1667" s="155">
        <v>0</v>
      </c>
      <c r="R1667" s="155">
        <f t="shared" si="22"/>
        <v>0</v>
      </c>
      <c r="S1667" s="155">
        <v>0</v>
      </c>
      <c r="T1667" s="156">
        <f t="shared" si="23"/>
        <v>0</v>
      </c>
      <c r="U1667" s="33"/>
      <c r="V1667" s="33"/>
      <c r="W1667" s="33"/>
      <c r="X1667" s="33"/>
      <c r="Y1667" s="33"/>
      <c r="Z1667" s="33"/>
      <c r="AA1667" s="33"/>
      <c r="AB1667" s="33"/>
      <c r="AC1667" s="33"/>
      <c r="AD1667" s="33"/>
      <c r="AE1667" s="33"/>
      <c r="AR1667" s="157" t="s">
        <v>325</v>
      </c>
      <c r="AT1667" s="157" t="s">
        <v>171</v>
      </c>
      <c r="AU1667" s="157" t="s">
        <v>176</v>
      </c>
      <c r="AY1667" s="18" t="s">
        <v>169</v>
      </c>
      <c r="BE1667" s="158">
        <f t="shared" si="24"/>
        <v>0</v>
      </c>
      <c r="BF1667" s="158">
        <f t="shared" si="25"/>
        <v>0</v>
      </c>
      <c r="BG1667" s="158">
        <f t="shared" si="26"/>
        <v>0</v>
      </c>
      <c r="BH1667" s="158">
        <f t="shared" si="27"/>
        <v>0</v>
      </c>
      <c r="BI1667" s="158">
        <f t="shared" si="28"/>
        <v>0</v>
      </c>
      <c r="BJ1667" s="18" t="s">
        <v>176</v>
      </c>
      <c r="BK1667" s="159">
        <f t="shared" si="29"/>
        <v>0</v>
      </c>
      <c r="BL1667" s="18" t="s">
        <v>325</v>
      </c>
      <c r="BM1667" s="157" t="s">
        <v>2077</v>
      </c>
    </row>
    <row r="1668" spans="1:65" s="2" customFormat="1" ht="37.75" customHeight="1">
      <c r="A1668" s="33"/>
      <c r="B1668" s="145"/>
      <c r="C1668" s="146" t="s">
        <v>2078</v>
      </c>
      <c r="D1668" s="146" t="s">
        <v>171</v>
      </c>
      <c r="E1668" s="147" t="s">
        <v>2079</v>
      </c>
      <c r="F1668" s="148" t="s">
        <v>2080</v>
      </c>
      <c r="G1668" s="149" t="s">
        <v>328</v>
      </c>
      <c r="H1668" s="150">
        <v>117.23</v>
      </c>
      <c r="I1668" s="151"/>
      <c r="J1668" s="150">
        <f t="shared" si="20"/>
        <v>0</v>
      </c>
      <c r="K1668" s="152"/>
      <c r="L1668" s="34"/>
      <c r="M1668" s="153" t="s">
        <v>1</v>
      </c>
      <c r="N1668" s="154" t="s">
        <v>44</v>
      </c>
      <c r="O1668" s="59"/>
      <c r="P1668" s="155">
        <f t="shared" si="21"/>
        <v>0</v>
      </c>
      <c r="Q1668" s="155">
        <v>0</v>
      </c>
      <c r="R1668" s="155">
        <f t="shared" si="22"/>
        <v>0</v>
      </c>
      <c r="S1668" s="155">
        <v>0</v>
      </c>
      <c r="T1668" s="156">
        <f t="shared" si="23"/>
        <v>0</v>
      </c>
      <c r="U1668" s="33"/>
      <c r="V1668" s="33"/>
      <c r="W1668" s="33"/>
      <c r="X1668" s="33"/>
      <c r="Y1668" s="33"/>
      <c r="Z1668" s="33"/>
      <c r="AA1668" s="33"/>
      <c r="AB1668" s="33"/>
      <c r="AC1668" s="33"/>
      <c r="AD1668" s="33"/>
      <c r="AE1668" s="33"/>
      <c r="AR1668" s="157" t="s">
        <v>325</v>
      </c>
      <c r="AT1668" s="157" t="s">
        <v>171</v>
      </c>
      <c r="AU1668" s="157" t="s">
        <v>176</v>
      </c>
      <c r="AY1668" s="18" t="s">
        <v>169</v>
      </c>
      <c r="BE1668" s="158">
        <f t="shared" si="24"/>
        <v>0</v>
      </c>
      <c r="BF1668" s="158">
        <f t="shared" si="25"/>
        <v>0</v>
      </c>
      <c r="BG1668" s="158">
        <f t="shared" si="26"/>
        <v>0</v>
      </c>
      <c r="BH1668" s="158">
        <f t="shared" si="27"/>
        <v>0</v>
      </c>
      <c r="BI1668" s="158">
        <f t="shared" si="28"/>
        <v>0</v>
      </c>
      <c r="BJ1668" s="18" t="s">
        <v>176</v>
      </c>
      <c r="BK1668" s="159">
        <f t="shared" si="29"/>
        <v>0</v>
      </c>
      <c r="BL1668" s="18" t="s">
        <v>325</v>
      </c>
      <c r="BM1668" s="157" t="s">
        <v>2081</v>
      </c>
    </row>
    <row r="1669" spans="1:65" s="14" customFormat="1">
      <c r="B1669" s="169"/>
      <c r="D1669" s="161" t="s">
        <v>178</v>
      </c>
      <c r="E1669" s="170" t="s">
        <v>1</v>
      </c>
      <c r="F1669" s="171" t="s">
        <v>2082</v>
      </c>
      <c r="H1669" s="170" t="s">
        <v>1</v>
      </c>
      <c r="I1669" s="172"/>
      <c r="L1669" s="169"/>
      <c r="M1669" s="173"/>
      <c r="N1669" s="174"/>
      <c r="O1669" s="174"/>
      <c r="P1669" s="174"/>
      <c r="Q1669" s="174"/>
      <c r="R1669" s="174"/>
      <c r="S1669" s="174"/>
      <c r="T1669" s="175"/>
      <c r="AT1669" s="170" t="s">
        <v>178</v>
      </c>
      <c r="AU1669" s="170" t="s">
        <v>176</v>
      </c>
      <c r="AV1669" s="14" t="s">
        <v>86</v>
      </c>
      <c r="AW1669" s="14" t="s">
        <v>33</v>
      </c>
      <c r="AX1669" s="14" t="s">
        <v>78</v>
      </c>
      <c r="AY1669" s="170" t="s">
        <v>169</v>
      </c>
    </row>
    <row r="1670" spans="1:65" s="13" customFormat="1">
      <c r="B1670" s="160"/>
      <c r="D1670" s="161" t="s">
        <v>178</v>
      </c>
      <c r="E1670" s="162" t="s">
        <v>1</v>
      </c>
      <c r="F1670" s="163" t="s">
        <v>2083</v>
      </c>
      <c r="H1670" s="164">
        <v>26.263000000000002</v>
      </c>
      <c r="I1670" s="165"/>
      <c r="L1670" s="160"/>
      <c r="M1670" s="166"/>
      <c r="N1670" s="167"/>
      <c r="O1670" s="167"/>
      <c r="P1670" s="167"/>
      <c r="Q1670" s="167"/>
      <c r="R1670" s="167"/>
      <c r="S1670" s="167"/>
      <c r="T1670" s="168"/>
      <c r="AT1670" s="162" t="s">
        <v>178</v>
      </c>
      <c r="AU1670" s="162" t="s">
        <v>176</v>
      </c>
      <c r="AV1670" s="13" t="s">
        <v>176</v>
      </c>
      <c r="AW1670" s="13" t="s">
        <v>33</v>
      </c>
      <c r="AX1670" s="13" t="s">
        <v>78</v>
      </c>
      <c r="AY1670" s="162" t="s">
        <v>169</v>
      </c>
    </row>
    <row r="1671" spans="1:65" s="13" customFormat="1">
      <c r="B1671" s="160"/>
      <c r="D1671" s="161" t="s">
        <v>178</v>
      </c>
      <c r="E1671" s="162" t="s">
        <v>1</v>
      </c>
      <c r="F1671" s="163" t="s">
        <v>2084</v>
      </c>
      <c r="H1671" s="164">
        <v>28.166</v>
      </c>
      <c r="I1671" s="165"/>
      <c r="L1671" s="160"/>
      <c r="M1671" s="166"/>
      <c r="N1671" s="167"/>
      <c r="O1671" s="167"/>
      <c r="P1671" s="167"/>
      <c r="Q1671" s="167"/>
      <c r="R1671" s="167"/>
      <c r="S1671" s="167"/>
      <c r="T1671" s="168"/>
      <c r="AT1671" s="162" t="s">
        <v>178</v>
      </c>
      <c r="AU1671" s="162" t="s">
        <v>176</v>
      </c>
      <c r="AV1671" s="13" t="s">
        <v>176</v>
      </c>
      <c r="AW1671" s="13" t="s">
        <v>33</v>
      </c>
      <c r="AX1671" s="13" t="s">
        <v>78</v>
      </c>
      <c r="AY1671" s="162" t="s">
        <v>169</v>
      </c>
    </row>
    <row r="1672" spans="1:65" s="13" customFormat="1">
      <c r="B1672" s="160"/>
      <c r="D1672" s="161" t="s">
        <v>178</v>
      </c>
      <c r="E1672" s="162" t="s">
        <v>1</v>
      </c>
      <c r="F1672" s="163" t="s">
        <v>2085</v>
      </c>
      <c r="H1672" s="164">
        <v>50.003999999999998</v>
      </c>
      <c r="I1672" s="165"/>
      <c r="L1672" s="160"/>
      <c r="M1672" s="166"/>
      <c r="N1672" s="167"/>
      <c r="O1672" s="167"/>
      <c r="P1672" s="167"/>
      <c r="Q1672" s="167"/>
      <c r="R1672" s="167"/>
      <c r="S1672" s="167"/>
      <c r="T1672" s="168"/>
      <c r="AT1672" s="162" t="s">
        <v>178</v>
      </c>
      <c r="AU1672" s="162" t="s">
        <v>176</v>
      </c>
      <c r="AV1672" s="13" t="s">
        <v>176</v>
      </c>
      <c r="AW1672" s="13" t="s">
        <v>33</v>
      </c>
      <c r="AX1672" s="13" t="s">
        <v>78</v>
      </c>
      <c r="AY1672" s="162" t="s">
        <v>169</v>
      </c>
    </row>
    <row r="1673" spans="1:65" s="13" customFormat="1">
      <c r="B1673" s="160"/>
      <c r="D1673" s="161" t="s">
        <v>178</v>
      </c>
      <c r="E1673" s="162" t="s">
        <v>1</v>
      </c>
      <c r="F1673" s="163" t="s">
        <v>2086</v>
      </c>
      <c r="H1673" s="164">
        <v>12.797000000000001</v>
      </c>
      <c r="I1673" s="165"/>
      <c r="L1673" s="160"/>
      <c r="M1673" s="166"/>
      <c r="N1673" s="167"/>
      <c r="O1673" s="167"/>
      <c r="P1673" s="167"/>
      <c r="Q1673" s="167"/>
      <c r="R1673" s="167"/>
      <c r="S1673" s="167"/>
      <c r="T1673" s="168"/>
      <c r="AT1673" s="162" t="s">
        <v>178</v>
      </c>
      <c r="AU1673" s="162" t="s">
        <v>176</v>
      </c>
      <c r="AV1673" s="13" t="s">
        <v>176</v>
      </c>
      <c r="AW1673" s="13" t="s">
        <v>33</v>
      </c>
      <c r="AX1673" s="13" t="s">
        <v>78</v>
      </c>
      <c r="AY1673" s="162" t="s">
        <v>169</v>
      </c>
    </row>
    <row r="1674" spans="1:65" s="15" customFormat="1">
      <c r="B1674" s="176"/>
      <c r="D1674" s="161" t="s">
        <v>178</v>
      </c>
      <c r="E1674" s="177" t="s">
        <v>1</v>
      </c>
      <c r="F1674" s="178" t="s">
        <v>186</v>
      </c>
      <c r="H1674" s="179">
        <v>117.22999999999999</v>
      </c>
      <c r="I1674" s="180"/>
      <c r="L1674" s="176"/>
      <c r="M1674" s="181"/>
      <c r="N1674" s="182"/>
      <c r="O1674" s="182"/>
      <c r="P1674" s="182"/>
      <c r="Q1674" s="182"/>
      <c r="R1674" s="182"/>
      <c r="S1674" s="182"/>
      <c r="T1674" s="183"/>
      <c r="AT1674" s="177" t="s">
        <v>178</v>
      </c>
      <c r="AU1674" s="177" t="s">
        <v>176</v>
      </c>
      <c r="AV1674" s="15" t="s">
        <v>175</v>
      </c>
      <c r="AW1674" s="15" t="s">
        <v>33</v>
      </c>
      <c r="AX1674" s="15" t="s">
        <v>86</v>
      </c>
      <c r="AY1674" s="177" t="s">
        <v>169</v>
      </c>
    </row>
    <row r="1675" spans="1:65" s="2" customFormat="1" ht="37.75" customHeight="1">
      <c r="A1675" s="33"/>
      <c r="B1675" s="145"/>
      <c r="C1675" s="146" t="s">
        <v>2087</v>
      </c>
      <c r="D1675" s="146" t="s">
        <v>171</v>
      </c>
      <c r="E1675" s="147" t="s">
        <v>2088</v>
      </c>
      <c r="F1675" s="148" t="s">
        <v>2089</v>
      </c>
      <c r="G1675" s="149" t="s">
        <v>369</v>
      </c>
      <c r="H1675" s="150">
        <v>1</v>
      </c>
      <c r="I1675" s="151"/>
      <c r="J1675" s="150">
        <f t="shared" ref="J1675:J1680" si="30">ROUND(I1675*H1675,3)</f>
        <v>0</v>
      </c>
      <c r="K1675" s="152"/>
      <c r="L1675" s="34"/>
      <c r="M1675" s="153" t="s">
        <v>1</v>
      </c>
      <c r="N1675" s="154" t="s">
        <v>44</v>
      </c>
      <c r="O1675" s="59"/>
      <c r="P1675" s="155">
        <f t="shared" ref="P1675:P1680" si="31">O1675*H1675</f>
        <v>0</v>
      </c>
      <c r="Q1675" s="155">
        <v>0</v>
      </c>
      <c r="R1675" s="155">
        <f t="shared" ref="R1675:R1680" si="32">Q1675*H1675</f>
        <v>0</v>
      </c>
      <c r="S1675" s="155">
        <v>0</v>
      </c>
      <c r="T1675" s="156">
        <f t="shared" ref="T1675:T1680" si="33">S1675*H1675</f>
        <v>0</v>
      </c>
      <c r="U1675" s="33"/>
      <c r="V1675" s="33"/>
      <c r="W1675" s="33"/>
      <c r="X1675" s="33"/>
      <c r="Y1675" s="33"/>
      <c r="Z1675" s="33"/>
      <c r="AA1675" s="33"/>
      <c r="AB1675" s="33"/>
      <c r="AC1675" s="33"/>
      <c r="AD1675" s="33"/>
      <c r="AE1675" s="33"/>
      <c r="AR1675" s="157" t="s">
        <v>325</v>
      </c>
      <c r="AT1675" s="157" t="s">
        <v>171</v>
      </c>
      <c r="AU1675" s="157" t="s">
        <v>176</v>
      </c>
      <c r="AY1675" s="18" t="s">
        <v>169</v>
      </c>
      <c r="BE1675" s="158">
        <f t="shared" ref="BE1675:BE1680" si="34">IF(N1675="základná",J1675,0)</f>
        <v>0</v>
      </c>
      <c r="BF1675" s="158">
        <f t="shared" ref="BF1675:BF1680" si="35">IF(N1675="znížená",J1675,0)</f>
        <v>0</v>
      </c>
      <c r="BG1675" s="158">
        <f t="shared" ref="BG1675:BG1680" si="36">IF(N1675="zákl. prenesená",J1675,0)</f>
        <v>0</v>
      </c>
      <c r="BH1675" s="158">
        <f t="shared" ref="BH1675:BH1680" si="37">IF(N1675="zníž. prenesená",J1675,0)</f>
        <v>0</v>
      </c>
      <c r="BI1675" s="158">
        <f t="shared" ref="BI1675:BI1680" si="38">IF(N1675="nulová",J1675,0)</f>
        <v>0</v>
      </c>
      <c r="BJ1675" s="18" t="s">
        <v>176</v>
      </c>
      <c r="BK1675" s="159">
        <f t="shared" ref="BK1675:BK1680" si="39">ROUND(I1675*H1675,3)</f>
        <v>0</v>
      </c>
      <c r="BL1675" s="18" t="s">
        <v>325</v>
      </c>
      <c r="BM1675" s="157" t="s">
        <v>2090</v>
      </c>
    </row>
    <row r="1676" spans="1:65" s="2" customFormat="1" ht="37.75" customHeight="1">
      <c r="A1676" s="33"/>
      <c r="B1676" s="145"/>
      <c r="C1676" s="146" t="s">
        <v>2091</v>
      </c>
      <c r="D1676" s="146" t="s">
        <v>171</v>
      </c>
      <c r="E1676" s="147" t="s">
        <v>2092</v>
      </c>
      <c r="F1676" s="148" t="s">
        <v>2093</v>
      </c>
      <c r="G1676" s="149" t="s">
        <v>369</v>
      </c>
      <c r="H1676" s="150">
        <v>1</v>
      </c>
      <c r="I1676" s="151"/>
      <c r="J1676" s="150">
        <f t="shared" si="30"/>
        <v>0</v>
      </c>
      <c r="K1676" s="152"/>
      <c r="L1676" s="34"/>
      <c r="M1676" s="153" t="s">
        <v>1</v>
      </c>
      <c r="N1676" s="154" t="s">
        <v>44</v>
      </c>
      <c r="O1676" s="59"/>
      <c r="P1676" s="155">
        <f t="shared" si="31"/>
        <v>0</v>
      </c>
      <c r="Q1676" s="155">
        <v>0</v>
      </c>
      <c r="R1676" s="155">
        <f t="shared" si="32"/>
        <v>0</v>
      </c>
      <c r="S1676" s="155">
        <v>0</v>
      </c>
      <c r="T1676" s="156">
        <f t="shared" si="33"/>
        <v>0</v>
      </c>
      <c r="U1676" s="33"/>
      <c r="V1676" s="33"/>
      <c r="W1676" s="33"/>
      <c r="X1676" s="33"/>
      <c r="Y1676" s="33"/>
      <c r="Z1676" s="33"/>
      <c r="AA1676" s="33"/>
      <c r="AB1676" s="33"/>
      <c r="AC1676" s="33"/>
      <c r="AD1676" s="33"/>
      <c r="AE1676" s="33"/>
      <c r="AR1676" s="157" t="s">
        <v>325</v>
      </c>
      <c r="AT1676" s="157" t="s">
        <v>171</v>
      </c>
      <c r="AU1676" s="157" t="s">
        <v>176</v>
      </c>
      <c r="AY1676" s="18" t="s">
        <v>169</v>
      </c>
      <c r="BE1676" s="158">
        <f t="shared" si="34"/>
        <v>0</v>
      </c>
      <c r="BF1676" s="158">
        <f t="shared" si="35"/>
        <v>0</v>
      </c>
      <c r="BG1676" s="158">
        <f t="shared" si="36"/>
        <v>0</v>
      </c>
      <c r="BH1676" s="158">
        <f t="shared" si="37"/>
        <v>0</v>
      </c>
      <c r="BI1676" s="158">
        <f t="shared" si="38"/>
        <v>0</v>
      </c>
      <c r="BJ1676" s="18" t="s">
        <v>176</v>
      </c>
      <c r="BK1676" s="159">
        <f t="shared" si="39"/>
        <v>0</v>
      </c>
      <c r="BL1676" s="18" t="s">
        <v>325</v>
      </c>
      <c r="BM1676" s="157" t="s">
        <v>2094</v>
      </c>
    </row>
    <row r="1677" spans="1:65" s="2" customFormat="1" ht="37.75" customHeight="1">
      <c r="A1677" s="33"/>
      <c r="B1677" s="145"/>
      <c r="C1677" s="146" t="s">
        <v>2095</v>
      </c>
      <c r="D1677" s="146" t="s">
        <v>171</v>
      </c>
      <c r="E1677" s="147" t="s">
        <v>2096</v>
      </c>
      <c r="F1677" s="148" t="s">
        <v>2097</v>
      </c>
      <c r="G1677" s="149" t="s">
        <v>353</v>
      </c>
      <c r="H1677" s="150">
        <v>24.1</v>
      </c>
      <c r="I1677" s="151"/>
      <c r="J1677" s="150">
        <f t="shared" si="30"/>
        <v>0</v>
      </c>
      <c r="K1677" s="152"/>
      <c r="L1677" s="34"/>
      <c r="M1677" s="153" t="s">
        <v>1</v>
      </c>
      <c r="N1677" s="154" t="s">
        <v>44</v>
      </c>
      <c r="O1677" s="59"/>
      <c r="P1677" s="155">
        <f t="shared" si="31"/>
        <v>0</v>
      </c>
      <c r="Q1677" s="155">
        <v>0</v>
      </c>
      <c r="R1677" s="155">
        <f t="shared" si="32"/>
        <v>0</v>
      </c>
      <c r="S1677" s="155">
        <v>0</v>
      </c>
      <c r="T1677" s="156">
        <f t="shared" si="33"/>
        <v>0</v>
      </c>
      <c r="U1677" s="33"/>
      <c r="V1677" s="33"/>
      <c r="W1677" s="33"/>
      <c r="X1677" s="33"/>
      <c r="Y1677" s="33"/>
      <c r="Z1677" s="33"/>
      <c r="AA1677" s="33"/>
      <c r="AB1677" s="33"/>
      <c r="AC1677" s="33"/>
      <c r="AD1677" s="33"/>
      <c r="AE1677" s="33"/>
      <c r="AR1677" s="157" t="s">
        <v>325</v>
      </c>
      <c r="AT1677" s="157" t="s">
        <v>171</v>
      </c>
      <c r="AU1677" s="157" t="s">
        <v>176</v>
      </c>
      <c r="AY1677" s="18" t="s">
        <v>169</v>
      </c>
      <c r="BE1677" s="158">
        <f t="shared" si="34"/>
        <v>0</v>
      </c>
      <c r="BF1677" s="158">
        <f t="shared" si="35"/>
        <v>0</v>
      </c>
      <c r="BG1677" s="158">
        <f t="shared" si="36"/>
        <v>0</v>
      </c>
      <c r="BH1677" s="158">
        <f t="shared" si="37"/>
        <v>0</v>
      </c>
      <c r="BI1677" s="158">
        <f t="shared" si="38"/>
        <v>0</v>
      </c>
      <c r="BJ1677" s="18" t="s">
        <v>176</v>
      </c>
      <c r="BK1677" s="159">
        <f t="shared" si="39"/>
        <v>0</v>
      </c>
      <c r="BL1677" s="18" t="s">
        <v>325</v>
      </c>
      <c r="BM1677" s="157" t="s">
        <v>2098</v>
      </c>
    </row>
    <row r="1678" spans="1:65" s="2" customFormat="1" ht="37.75" customHeight="1">
      <c r="A1678" s="33"/>
      <c r="B1678" s="145"/>
      <c r="C1678" s="146" t="s">
        <v>2099</v>
      </c>
      <c r="D1678" s="146" t="s">
        <v>171</v>
      </c>
      <c r="E1678" s="147" t="s">
        <v>2100</v>
      </c>
      <c r="F1678" s="148" t="s">
        <v>2101</v>
      </c>
      <c r="G1678" s="149" t="s">
        <v>353</v>
      </c>
      <c r="H1678" s="150">
        <v>14.8</v>
      </c>
      <c r="I1678" s="151"/>
      <c r="J1678" s="150">
        <f t="shared" si="30"/>
        <v>0</v>
      </c>
      <c r="K1678" s="152"/>
      <c r="L1678" s="34"/>
      <c r="M1678" s="153" t="s">
        <v>1</v>
      </c>
      <c r="N1678" s="154" t="s">
        <v>44</v>
      </c>
      <c r="O1678" s="59"/>
      <c r="P1678" s="155">
        <f t="shared" si="31"/>
        <v>0</v>
      </c>
      <c r="Q1678" s="155">
        <v>0</v>
      </c>
      <c r="R1678" s="155">
        <f t="shared" si="32"/>
        <v>0</v>
      </c>
      <c r="S1678" s="155">
        <v>0</v>
      </c>
      <c r="T1678" s="156">
        <f t="shared" si="33"/>
        <v>0</v>
      </c>
      <c r="U1678" s="33"/>
      <c r="V1678" s="33"/>
      <c r="W1678" s="33"/>
      <c r="X1678" s="33"/>
      <c r="Y1678" s="33"/>
      <c r="Z1678" s="33"/>
      <c r="AA1678" s="33"/>
      <c r="AB1678" s="33"/>
      <c r="AC1678" s="33"/>
      <c r="AD1678" s="33"/>
      <c r="AE1678" s="33"/>
      <c r="AR1678" s="157" t="s">
        <v>325</v>
      </c>
      <c r="AT1678" s="157" t="s">
        <v>171</v>
      </c>
      <c r="AU1678" s="157" t="s">
        <v>176</v>
      </c>
      <c r="AY1678" s="18" t="s">
        <v>169</v>
      </c>
      <c r="BE1678" s="158">
        <f t="shared" si="34"/>
        <v>0</v>
      </c>
      <c r="BF1678" s="158">
        <f t="shared" si="35"/>
        <v>0</v>
      </c>
      <c r="BG1678" s="158">
        <f t="shared" si="36"/>
        <v>0</v>
      </c>
      <c r="BH1678" s="158">
        <f t="shared" si="37"/>
        <v>0</v>
      </c>
      <c r="BI1678" s="158">
        <f t="shared" si="38"/>
        <v>0</v>
      </c>
      <c r="BJ1678" s="18" t="s">
        <v>176</v>
      </c>
      <c r="BK1678" s="159">
        <f t="shared" si="39"/>
        <v>0</v>
      </c>
      <c r="BL1678" s="18" t="s">
        <v>325</v>
      </c>
      <c r="BM1678" s="157" t="s">
        <v>2102</v>
      </c>
    </row>
    <row r="1679" spans="1:65" s="2" customFormat="1" ht="37.75" customHeight="1">
      <c r="A1679" s="33"/>
      <c r="B1679" s="145"/>
      <c r="C1679" s="146" t="s">
        <v>2103</v>
      </c>
      <c r="D1679" s="146" t="s">
        <v>171</v>
      </c>
      <c r="E1679" s="147" t="s">
        <v>2104</v>
      </c>
      <c r="F1679" s="148" t="s">
        <v>2105</v>
      </c>
      <c r="G1679" s="149" t="s">
        <v>369</v>
      </c>
      <c r="H1679" s="150">
        <v>1</v>
      </c>
      <c r="I1679" s="151"/>
      <c r="J1679" s="150">
        <f t="shared" si="30"/>
        <v>0</v>
      </c>
      <c r="K1679" s="152"/>
      <c r="L1679" s="34"/>
      <c r="M1679" s="153" t="s">
        <v>1</v>
      </c>
      <c r="N1679" s="154" t="s">
        <v>44</v>
      </c>
      <c r="O1679" s="59"/>
      <c r="P1679" s="155">
        <f t="shared" si="31"/>
        <v>0</v>
      </c>
      <c r="Q1679" s="155">
        <v>0</v>
      </c>
      <c r="R1679" s="155">
        <f t="shared" si="32"/>
        <v>0</v>
      </c>
      <c r="S1679" s="155">
        <v>0</v>
      </c>
      <c r="T1679" s="156">
        <f t="shared" si="33"/>
        <v>0</v>
      </c>
      <c r="U1679" s="33"/>
      <c r="V1679" s="33"/>
      <c r="W1679" s="33"/>
      <c r="X1679" s="33"/>
      <c r="Y1679" s="33"/>
      <c r="Z1679" s="33"/>
      <c r="AA1679" s="33"/>
      <c r="AB1679" s="33"/>
      <c r="AC1679" s="33"/>
      <c r="AD1679" s="33"/>
      <c r="AE1679" s="33"/>
      <c r="AR1679" s="157" t="s">
        <v>325</v>
      </c>
      <c r="AT1679" s="157" t="s">
        <v>171</v>
      </c>
      <c r="AU1679" s="157" t="s">
        <v>176</v>
      </c>
      <c r="AY1679" s="18" t="s">
        <v>169</v>
      </c>
      <c r="BE1679" s="158">
        <f t="shared" si="34"/>
        <v>0</v>
      </c>
      <c r="BF1679" s="158">
        <f t="shared" si="35"/>
        <v>0</v>
      </c>
      <c r="BG1679" s="158">
        <f t="shared" si="36"/>
        <v>0</v>
      </c>
      <c r="BH1679" s="158">
        <f t="shared" si="37"/>
        <v>0</v>
      </c>
      <c r="BI1679" s="158">
        <f t="shared" si="38"/>
        <v>0</v>
      </c>
      <c r="BJ1679" s="18" t="s">
        <v>176</v>
      </c>
      <c r="BK1679" s="159">
        <f t="shared" si="39"/>
        <v>0</v>
      </c>
      <c r="BL1679" s="18" t="s">
        <v>325</v>
      </c>
      <c r="BM1679" s="157" t="s">
        <v>2106</v>
      </c>
    </row>
    <row r="1680" spans="1:65" s="2" customFormat="1" ht="37.75" customHeight="1">
      <c r="A1680" s="33"/>
      <c r="B1680" s="145"/>
      <c r="C1680" s="146" t="s">
        <v>2107</v>
      </c>
      <c r="D1680" s="146" t="s">
        <v>171</v>
      </c>
      <c r="E1680" s="147" t="s">
        <v>2108</v>
      </c>
      <c r="F1680" s="148" t="s">
        <v>2109</v>
      </c>
      <c r="G1680" s="149" t="s">
        <v>369</v>
      </c>
      <c r="H1680" s="150">
        <v>2</v>
      </c>
      <c r="I1680" s="151"/>
      <c r="J1680" s="150">
        <f t="shared" si="30"/>
        <v>0</v>
      </c>
      <c r="K1680" s="152"/>
      <c r="L1680" s="34"/>
      <c r="M1680" s="153" t="s">
        <v>1</v>
      </c>
      <c r="N1680" s="154" t="s">
        <v>44</v>
      </c>
      <c r="O1680" s="59"/>
      <c r="P1680" s="155">
        <f t="shared" si="31"/>
        <v>0</v>
      </c>
      <c r="Q1680" s="155">
        <v>0</v>
      </c>
      <c r="R1680" s="155">
        <f t="shared" si="32"/>
        <v>0</v>
      </c>
      <c r="S1680" s="155">
        <v>0</v>
      </c>
      <c r="T1680" s="156">
        <f t="shared" si="33"/>
        <v>0</v>
      </c>
      <c r="U1680" s="33"/>
      <c r="V1680" s="33"/>
      <c r="W1680" s="33"/>
      <c r="X1680" s="33"/>
      <c r="Y1680" s="33"/>
      <c r="Z1680" s="33"/>
      <c r="AA1680" s="33"/>
      <c r="AB1680" s="33"/>
      <c r="AC1680" s="33"/>
      <c r="AD1680" s="33"/>
      <c r="AE1680" s="33"/>
      <c r="AR1680" s="157" t="s">
        <v>325</v>
      </c>
      <c r="AT1680" s="157" t="s">
        <v>171</v>
      </c>
      <c r="AU1680" s="157" t="s">
        <v>176</v>
      </c>
      <c r="AY1680" s="18" t="s">
        <v>169</v>
      </c>
      <c r="BE1680" s="158">
        <f t="shared" si="34"/>
        <v>0</v>
      </c>
      <c r="BF1680" s="158">
        <f t="shared" si="35"/>
        <v>0</v>
      </c>
      <c r="BG1680" s="158">
        <f t="shared" si="36"/>
        <v>0</v>
      </c>
      <c r="BH1680" s="158">
        <f t="shared" si="37"/>
        <v>0</v>
      </c>
      <c r="BI1680" s="158">
        <f t="shared" si="38"/>
        <v>0</v>
      </c>
      <c r="BJ1680" s="18" t="s">
        <v>176</v>
      </c>
      <c r="BK1680" s="159">
        <f t="shared" si="39"/>
        <v>0</v>
      </c>
      <c r="BL1680" s="18" t="s">
        <v>325</v>
      </c>
      <c r="BM1680" s="157" t="s">
        <v>2110</v>
      </c>
    </row>
    <row r="1681" spans="1:65" s="14" customFormat="1" ht="20">
      <c r="B1681" s="169"/>
      <c r="D1681" s="161" t="s">
        <v>178</v>
      </c>
      <c r="E1681" s="170" t="s">
        <v>1</v>
      </c>
      <c r="F1681" s="171" t="s">
        <v>2111</v>
      </c>
      <c r="H1681" s="170" t="s">
        <v>1</v>
      </c>
      <c r="I1681" s="172"/>
      <c r="L1681" s="169"/>
      <c r="M1681" s="173"/>
      <c r="N1681" s="174"/>
      <c r="O1681" s="174"/>
      <c r="P1681" s="174"/>
      <c r="Q1681" s="174"/>
      <c r="R1681" s="174"/>
      <c r="S1681" s="174"/>
      <c r="T1681" s="175"/>
      <c r="AT1681" s="170" t="s">
        <v>178</v>
      </c>
      <c r="AU1681" s="170" t="s">
        <v>176</v>
      </c>
      <c r="AV1681" s="14" t="s">
        <v>86</v>
      </c>
      <c r="AW1681" s="14" t="s">
        <v>33</v>
      </c>
      <c r="AX1681" s="14" t="s">
        <v>78</v>
      </c>
      <c r="AY1681" s="170" t="s">
        <v>169</v>
      </c>
    </row>
    <row r="1682" spans="1:65" s="14" customFormat="1">
      <c r="B1682" s="169"/>
      <c r="D1682" s="161" t="s">
        <v>178</v>
      </c>
      <c r="E1682" s="170" t="s">
        <v>1</v>
      </c>
      <c r="F1682" s="171" t="s">
        <v>2112</v>
      </c>
      <c r="H1682" s="170" t="s">
        <v>1</v>
      </c>
      <c r="I1682" s="172"/>
      <c r="L1682" s="169"/>
      <c r="M1682" s="173"/>
      <c r="N1682" s="174"/>
      <c r="O1682" s="174"/>
      <c r="P1682" s="174"/>
      <c r="Q1682" s="174"/>
      <c r="R1682" s="174"/>
      <c r="S1682" s="174"/>
      <c r="T1682" s="175"/>
      <c r="AT1682" s="170" t="s">
        <v>178</v>
      </c>
      <c r="AU1682" s="170" t="s">
        <v>176</v>
      </c>
      <c r="AV1682" s="14" t="s">
        <v>86</v>
      </c>
      <c r="AW1682" s="14" t="s">
        <v>33</v>
      </c>
      <c r="AX1682" s="14" t="s">
        <v>78</v>
      </c>
      <c r="AY1682" s="170" t="s">
        <v>169</v>
      </c>
    </row>
    <row r="1683" spans="1:65" s="14" customFormat="1">
      <c r="B1683" s="169"/>
      <c r="D1683" s="161" t="s">
        <v>178</v>
      </c>
      <c r="E1683" s="170" t="s">
        <v>1</v>
      </c>
      <c r="F1683" s="171" t="s">
        <v>2113</v>
      </c>
      <c r="H1683" s="170" t="s">
        <v>1</v>
      </c>
      <c r="I1683" s="172"/>
      <c r="L1683" s="169"/>
      <c r="M1683" s="173"/>
      <c r="N1683" s="174"/>
      <c r="O1683" s="174"/>
      <c r="P1683" s="174"/>
      <c r="Q1683" s="174"/>
      <c r="R1683" s="174"/>
      <c r="S1683" s="174"/>
      <c r="T1683" s="175"/>
      <c r="AT1683" s="170" t="s">
        <v>178</v>
      </c>
      <c r="AU1683" s="170" t="s">
        <v>176</v>
      </c>
      <c r="AV1683" s="14" t="s">
        <v>86</v>
      </c>
      <c r="AW1683" s="14" t="s">
        <v>33</v>
      </c>
      <c r="AX1683" s="14" t="s">
        <v>78</v>
      </c>
      <c r="AY1683" s="170" t="s">
        <v>169</v>
      </c>
    </row>
    <row r="1684" spans="1:65" s="14" customFormat="1">
      <c r="B1684" s="169"/>
      <c r="D1684" s="161" t="s">
        <v>178</v>
      </c>
      <c r="E1684" s="170" t="s">
        <v>1</v>
      </c>
      <c r="F1684" s="171" t="s">
        <v>2114</v>
      </c>
      <c r="H1684" s="170" t="s">
        <v>1</v>
      </c>
      <c r="I1684" s="172"/>
      <c r="L1684" s="169"/>
      <c r="M1684" s="173"/>
      <c r="N1684" s="174"/>
      <c r="O1684" s="174"/>
      <c r="P1684" s="174"/>
      <c r="Q1684" s="174"/>
      <c r="R1684" s="174"/>
      <c r="S1684" s="174"/>
      <c r="T1684" s="175"/>
      <c r="AT1684" s="170" t="s">
        <v>178</v>
      </c>
      <c r="AU1684" s="170" t="s">
        <v>176</v>
      </c>
      <c r="AV1684" s="14" t="s">
        <v>86</v>
      </c>
      <c r="AW1684" s="14" t="s">
        <v>33</v>
      </c>
      <c r="AX1684" s="14" t="s">
        <v>78</v>
      </c>
      <c r="AY1684" s="170" t="s">
        <v>169</v>
      </c>
    </row>
    <row r="1685" spans="1:65" s="14" customFormat="1" ht="20">
      <c r="B1685" s="169"/>
      <c r="D1685" s="161" t="s">
        <v>178</v>
      </c>
      <c r="E1685" s="170" t="s">
        <v>1</v>
      </c>
      <c r="F1685" s="171" t="s">
        <v>2115</v>
      </c>
      <c r="H1685" s="170" t="s">
        <v>1</v>
      </c>
      <c r="I1685" s="172"/>
      <c r="L1685" s="169"/>
      <c r="M1685" s="173"/>
      <c r="N1685" s="174"/>
      <c r="O1685" s="174"/>
      <c r="P1685" s="174"/>
      <c r="Q1685" s="174"/>
      <c r="R1685" s="174"/>
      <c r="S1685" s="174"/>
      <c r="T1685" s="175"/>
      <c r="AT1685" s="170" t="s">
        <v>178</v>
      </c>
      <c r="AU1685" s="170" t="s">
        <v>176</v>
      </c>
      <c r="AV1685" s="14" t="s">
        <v>86</v>
      </c>
      <c r="AW1685" s="14" t="s">
        <v>33</v>
      </c>
      <c r="AX1685" s="14" t="s">
        <v>78</v>
      </c>
      <c r="AY1685" s="170" t="s">
        <v>169</v>
      </c>
    </row>
    <row r="1686" spans="1:65" s="14" customFormat="1">
      <c r="B1686" s="169"/>
      <c r="D1686" s="161" t="s">
        <v>178</v>
      </c>
      <c r="E1686" s="170" t="s">
        <v>1</v>
      </c>
      <c r="F1686" s="171" t="s">
        <v>2116</v>
      </c>
      <c r="H1686" s="170" t="s">
        <v>1</v>
      </c>
      <c r="I1686" s="172"/>
      <c r="L1686" s="169"/>
      <c r="M1686" s="173"/>
      <c r="N1686" s="174"/>
      <c r="O1686" s="174"/>
      <c r="P1686" s="174"/>
      <c r="Q1686" s="174"/>
      <c r="R1686" s="174"/>
      <c r="S1686" s="174"/>
      <c r="T1686" s="175"/>
      <c r="AT1686" s="170" t="s">
        <v>178</v>
      </c>
      <c r="AU1686" s="170" t="s">
        <v>176</v>
      </c>
      <c r="AV1686" s="14" t="s">
        <v>86</v>
      </c>
      <c r="AW1686" s="14" t="s">
        <v>33</v>
      </c>
      <c r="AX1686" s="14" t="s">
        <v>78</v>
      </c>
      <c r="AY1686" s="170" t="s">
        <v>169</v>
      </c>
    </row>
    <row r="1687" spans="1:65" s="13" customFormat="1">
      <c r="B1687" s="160"/>
      <c r="D1687" s="161" t="s">
        <v>178</v>
      </c>
      <c r="E1687" s="162" t="s">
        <v>1</v>
      </c>
      <c r="F1687" s="163" t="s">
        <v>176</v>
      </c>
      <c r="H1687" s="164">
        <v>2</v>
      </c>
      <c r="I1687" s="165"/>
      <c r="L1687" s="160"/>
      <c r="M1687" s="166"/>
      <c r="N1687" s="167"/>
      <c r="O1687" s="167"/>
      <c r="P1687" s="167"/>
      <c r="Q1687" s="167"/>
      <c r="R1687" s="167"/>
      <c r="S1687" s="167"/>
      <c r="T1687" s="168"/>
      <c r="AT1687" s="162" t="s">
        <v>178</v>
      </c>
      <c r="AU1687" s="162" t="s">
        <v>176</v>
      </c>
      <c r="AV1687" s="13" t="s">
        <v>176</v>
      </c>
      <c r="AW1687" s="13" t="s">
        <v>33</v>
      </c>
      <c r="AX1687" s="13" t="s">
        <v>86</v>
      </c>
      <c r="AY1687" s="162" t="s">
        <v>169</v>
      </c>
    </row>
    <row r="1688" spans="1:65" s="2" customFormat="1" ht="24.15" customHeight="1">
      <c r="A1688" s="33"/>
      <c r="B1688" s="145"/>
      <c r="C1688" s="146" t="s">
        <v>2117</v>
      </c>
      <c r="D1688" s="146" t="s">
        <v>171</v>
      </c>
      <c r="E1688" s="147" t="s">
        <v>2118</v>
      </c>
      <c r="F1688" s="148" t="s">
        <v>2119</v>
      </c>
      <c r="G1688" s="149" t="s">
        <v>174</v>
      </c>
      <c r="H1688" s="150">
        <v>2</v>
      </c>
      <c r="I1688" s="151"/>
      <c r="J1688" s="150">
        <f>ROUND(I1688*H1688,3)</f>
        <v>0</v>
      </c>
      <c r="K1688" s="152"/>
      <c r="L1688" s="34"/>
      <c r="M1688" s="153" t="s">
        <v>1</v>
      </c>
      <c r="N1688" s="154" t="s">
        <v>44</v>
      </c>
      <c r="O1688" s="59"/>
      <c r="P1688" s="155">
        <f>O1688*H1688</f>
        <v>0</v>
      </c>
      <c r="Q1688" s="155">
        <v>0</v>
      </c>
      <c r="R1688" s="155">
        <f>Q1688*H1688</f>
        <v>0</v>
      </c>
      <c r="S1688" s="155">
        <v>0</v>
      </c>
      <c r="T1688" s="156">
        <f>S1688*H1688</f>
        <v>0</v>
      </c>
      <c r="U1688" s="33"/>
      <c r="V1688" s="33"/>
      <c r="W1688" s="33"/>
      <c r="X1688" s="33"/>
      <c r="Y1688" s="33"/>
      <c r="Z1688" s="33"/>
      <c r="AA1688" s="33"/>
      <c r="AB1688" s="33"/>
      <c r="AC1688" s="33"/>
      <c r="AD1688" s="33"/>
      <c r="AE1688" s="33"/>
      <c r="AR1688" s="157" t="s">
        <v>325</v>
      </c>
      <c r="AT1688" s="157" t="s">
        <v>171</v>
      </c>
      <c r="AU1688" s="157" t="s">
        <v>176</v>
      </c>
      <c r="AY1688" s="18" t="s">
        <v>169</v>
      </c>
      <c r="BE1688" s="158">
        <f>IF(N1688="základná",J1688,0)</f>
        <v>0</v>
      </c>
      <c r="BF1688" s="158">
        <f>IF(N1688="znížená",J1688,0)</f>
        <v>0</v>
      </c>
      <c r="BG1688" s="158">
        <f>IF(N1688="zákl. prenesená",J1688,0)</f>
        <v>0</v>
      </c>
      <c r="BH1688" s="158">
        <f>IF(N1688="zníž. prenesená",J1688,0)</f>
        <v>0</v>
      </c>
      <c r="BI1688" s="158">
        <f>IF(N1688="nulová",J1688,0)</f>
        <v>0</v>
      </c>
      <c r="BJ1688" s="18" t="s">
        <v>176</v>
      </c>
      <c r="BK1688" s="159">
        <f>ROUND(I1688*H1688,3)</f>
        <v>0</v>
      </c>
      <c r="BL1688" s="18" t="s">
        <v>325</v>
      </c>
      <c r="BM1688" s="157" t="s">
        <v>2120</v>
      </c>
    </row>
    <row r="1689" spans="1:65" s="14" customFormat="1" ht="20">
      <c r="B1689" s="169"/>
      <c r="D1689" s="161" t="s">
        <v>178</v>
      </c>
      <c r="E1689" s="170" t="s">
        <v>1</v>
      </c>
      <c r="F1689" s="171" t="s">
        <v>2121</v>
      </c>
      <c r="H1689" s="170" t="s">
        <v>1</v>
      </c>
      <c r="I1689" s="172"/>
      <c r="L1689" s="169"/>
      <c r="M1689" s="173"/>
      <c r="N1689" s="174"/>
      <c r="O1689" s="174"/>
      <c r="P1689" s="174"/>
      <c r="Q1689" s="174"/>
      <c r="R1689" s="174"/>
      <c r="S1689" s="174"/>
      <c r="T1689" s="175"/>
      <c r="AT1689" s="170" t="s">
        <v>178</v>
      </c>
      <c r="AU1689" s="170" t="s">
        <v>176</v>
      </c>
      <c r="AV1689" s="14" t="s">
        <v>86</v>
      </c>
      <c r="AW1689" s="14" t="s">
        <v>33</v>
      </c>
      <c r="AX1689" s="14" t="s">
        <v>78</v>
      </c>
      <c r="AY1689" s="170" t="s">
        <v>169</v>
      </c>
    </row>
    <row r="1690" spans="1:65" s="14" customFormat="1" ht="20">
      <c r="B1690" s="169"/>
      <c r="D1690" s="161" t="s">
        <v>178</v>
      </c>
      <c r="E1690" s="170" t="s">
        <v>1</v>
      </c>
      <c r="F1690" s="171" t="s">
        <v>2122</v>
      </c>
      <c r="H1690" s="170" t="s">
        <v>1</v>
      </c>
      <c r="I1690" s="172"/>
      <c r="L1690" s="169"/>
      <c r="M1690" s="173"/>
      <c r="N1690" s="174"/>
      <c r="O1690" s="174"/>
      <c r="P1690" s="174"/>
      <c r="Q1690" s="174"/>
      <c r="R1690" s="174"/>
      <c r="S1690" s="174"/>
      <c r="T1690" s="175"/>
      <c r="AT1690" s="170" t="s">
        <v>178</v>
      </c>
      <c r="AU1690" s="170" t="s">
        <v>176</v>
      </c>
      <c r="AV1690" s="14" t="s">
        <v>86</v>
      </c>
      <c r="AW1690" s="14" t="s">
        <v>33</v>
      </c>
      <c r="AX1690" s="14" t="s">
        <v>78</v>
      </c>
      <c r="AY1690" s="170" t="s">
        <v>169</v>
      </c>
    </row>
    <row r="1691" spans="1:65" s="14" customFormat="1" ht="20">
      <c r="B1691" s="169"/>
      <c r="D1691" s="161" t="s">
        <v>178</v>
      </c>
      <c r="E1691" s="170" t="s">
        <v>1</v>
      </c>
      <c r="F1691" s="171" t="s">
        <v>2123</v>
      </c>
      <c r="H1691" s="170" t="s">
        <v>1</v>
      </c>
      <c r="I1691" s="172"/>
      <c r="L1691" s="169"/>
      <c r="M1691" s="173"/>
      <c r="N1691" s="174"/>
      <c r="O1691" s="174"/>
      <c r="P1691" s="174"/>
      <c r="Q1691" s="174"/>
      <c r="R1691" s="174"/>
      <c r="S1691" s="174"/>
      <c r="T1691" s="175"/>
      <c r="AT1691" s="170" t="s">
        <v>178</v>
      </c>
      <c r="AU1691" s="170" t="s">
        <v>176</v>
      </c>
      <c r="AV1691" s="14" t="s">
        <v>86</v>
      </c>
      <c r="AW1691" s="14" t="s">
        <v>33</v>
      </c>
      <c r="AX1691" s="14" t="s">
        <v>78</v>
      </c>
      <c r="AY1691" s="170" t="s">
        <v>169</v>
      </c>
    </row>
    <row r="1692" spans="1:65" s="14" customFormat="1" ht="20">
      <c r="B1692" s="169"/>
      <c r="D1692" s="161" t="s">
        <v>178</v>
      </c>
      <c r="E1692" s="170" t="s">
        <v>1</v>
      </c>
      <c r="F1692" s="171" t="s">
        <v>2124</v>
      </c>
      <c r="H1692" s="170" t="s">
        <v>1</v>
      </c>
      <c r="I1692" s="172"/>
      <c r="L1692" s="169"/>
      <c r="M1692" s="173"/>
      <c r="N1692" s="174"/>
      <c r="O1692" s="174"/>
      <c r="P1692" s="174"/>
      <c r="Q1692" s="174"/>
      <c r="R1692" s="174"/>
      <c r="S1692" s="174"/>
      <c r="T1692" s="175"/>
      <c r="AT1692" s="170" t="s">
        <v>178</v>
      </c>
      <c r="AU1692" s="170" t="s">
        <v>176</v>
      </c>
      <c r="AV1692" s="14" t="s">
        <v>86</v>
      </c>
      <c r="AW1692" s="14" t="s">
        <v>33</v>
      </c>
      <c r="AX1692" s="14" t="s">
        <v>78</v>
      </c>
      <c r="AY1692" s="170" t="s">
        <v>169</v>
      </c>
    </row>
    <row r="1693" spans="1:65" s="14" customFormat="1">
      <c r="B1693" s="169"/>
      <c r="D1693" s="161" t="s">
        <v>178</v>
      </c>
      <c r="E1693" s="170" t="s">
        <v>1</v>
      </c>
      <c r="F1693" s="171" t="s">
        <v>2125</v>
      </c>
      <c r="H1693" s="170" t="s">
        <v>1</v>
      </c>
      <c r="I1693" s="172"/>
      <c r="L1693" s="169"/>
      <c r="M1693" s="173"/>
      <c r="N1693" s="174"/>
      <c r="O1693" s="174"/>
      <c r="P1693" s="174"/>
      <c r="Q1693" s="174"/>
      <c r="R1693" s="174"/>
      <c r="S1693" s="174"/>
      <c r="T1693" s="175"/>
      <c r="AT1693" s="170" t="s">
        <v>178</v>
      </c>
      <c r="AU1693" s="170" t="s">
        <v>176</v>
      </c>
      <c r="AV1693" s="14" t="s">
        <v>86</v>
      </c>
      <c r="AW1693" s="14" t="s">
        <v>33</v>
      </c>
      <c r="AX1693" s="14" t="s">
        <v>78</v>
      </c>
      <c r="AY1693" s="170" t="s">
        <v>169</v>
      </c>
    </row>
    <row r="1694" spans="1:65" s="14" customFormat="1">
      <c r="B1694" s="169"/>
      <c r="D1694" s="161" t="s">
        <v>178</v>
      </c>
      <c r="E1694" s="170" t="s">
        <v>1</v>
      </c>
      <c r="F1694" s="171" t="s">
        <v>2126</v>
      </c>
      <c r="H1694" s="170" t="s">
        <v>1</v>
      </c>
      <c r="I1694" s="172"/>
      <c r="L1694" s="169"/>
      <c r="M1694" s="173"/>
      <c r="N1694" s="174"/>
      <c r="O1694" s="174"/>
      <c r="P1694" s="174"/>
      <c r="Q1694" s="174"/>
      <c r="R1694" s="174"/>
      <c r="S1694" s="174"/>
      <c r="T1694" s="175"/>
      <c r="AT1694" s="170" t="s">
        <v>178</v>
      </c>
      <c r="AU1694" s="170" t="s">
        <v>176</v>
      </c>
      <c r="AV1694" s="14" t="s">
        <v>86</v>
      </c>
      <c r="AW1694" s="14" t="s">
        <v>33</v>
      </c>
      <c r="AX1694" s="14" t="s">
        <v>78</v>
      </c>
      <c r="AY1694" s="170" t="s">
        <v>169</v>
      </c>
    </row>
    <row r="1695" spans="1:65" s="13" customFormat="1">
      <c r="B1695" s="160"/>
      <c r="D1695" s="161" t="s">
        <v>178</v>
      </c>
      <c r="E1695" s="162" t="s">
        <v>1</v>
      </c>
      <c r="F1695" s="163" t="s">
        <v>176</v>
      </c>
      <c r="H1695" s="164">
        <v>2</v>
      </c>
      <c r="I1695" s="165"/>
      <c r="L1695" s="160"/>
      <c r="M1695" s="166"/>
      <c r="N1695" s="167"/>
      <c r="O1695" s="167"/>
      <c r="P1695" s="167"/>
      <c r="Q1695" s="167"/>
      <c r="R1695" s="167"/>
      <c r="S1695" s="167"/>
      <c r="T1695" s="168"/>
      <c r="AT1695" s="162" t="s">
        <v>178</v>
      </c>
      <c r="AU1695" s="162" t="s">
        <v>176</v>
      </c>
      <c r="AV1695" s="13" t="s">
        <v>176</v>
      </c>
      <c r="AW1695" s="13" t="s">
        <v>33</v>
      </c>
      <c r="AX1695" s="13" t="s">
        <v>86</v>
      </c>
      <c r="AY1695" s="162" t="s">
        <v>169</v>
      </c>
    </row>
    <row r="1696" spans="1:65" s="2" customFormat="1" ht="24.15" customHeight="1">
      <c r="A1696" s="33"/>
      <c r="B1696" s="145"/>
      <c r="C1696" s="146" t="s">
        <v>2127</v>
      </c>
      <c r="D1696" s="146" t="s">
        <v>171</v>
      </c>
      <c r="E1696" s="147" t="s">
        <v>2128</v>
      </c>
      <c r="F1696" s="148" t="s">
        <v>2129</v>
      </c>
      <c r="G1696" s="149" t="s">
        <v>174</v>
      </c>
      <c r="H1696" s="150">
        <v>2</v>
      </c>
      <c r="I1696" s="151"/>
      <c r="J1696" s="150">
        <f>ROUND(I1696*H1696,3)</f>
        <v>0</v>
      </c>
      <c r="K1696" s="152"/>
      <c r="L1696" s="34"/>
      <c r="M1696" s="153" t="s">
        <v>1</v>
      </c>
      <c r="N1696" s="154" t="s">
        <v>44</v>
      </c>
      <c r="O1696" s="59"/>
      <c r="P1696" s="155">
        <f>O1696*H1696</f>
        <v>0</v>
      </c>
      <c r="Q1696" s="155">
        <v>0</v>
      </c>
      <c r="R1696" s="155">
        <f>Q1696*H1696</f>
        <v>0</v>
      </c>
      <c r="S1696" s="155">
        <v>0</v>
      </c>
      <c r="T1696" s="156">
        <f>S1696*H1696</f>
        <v>0</v>
      </c>
      <c r="U1696" s="33"/>
      <c r="V1696" s="33"/>
      <c r="W1696" s="33"/>
      <c r="X1696" s="33"/>
      <c r="Y1696" s="33"/>
      <c r="Z1696" s="33"/>
      <c r="AA1696" s="33"/>
      <c r="AB1696" s="33"/>
      <c r="AC1696" s="33"/>
      <c r="AD1696" s="33"/>
      <c r="AE1696" s="33"/>
      <c r="AR1696" s="157" t="s">
        <v>325</v>
      </c>
      <c r="AT1696" s="157" t="s">
        <v>171</v>
      </c>
      <c r="AU1696" s="157" t="s">
        <v>176</v>
      </c>
      <c r="AY1696" s="18" t="s">
        <v>169</v>
      </c>
      <c r="BE1696" s="158">
        <f>IF(N1696="základná",J1696,0)</f>
        <v>0</v>
      </c>
      <c r="BF1696" s="158">
        <f>IF(N1696="znížená",J1696,0)</f>
        <v>0</v>
      </c>
      <c r="BG1696" s="158">
        <f>IF(N1696="zákl. prenesená",J1696,0)</f>
        <v>0</v>
      </c>
      <c r="BH1696" s="158">
        <f>IF(N1696="zníž. prenesená",J1696,0)</f>
        <v>0</v>
      </c>
      <c r="BI1696" s="158">
        <f>IF(N1696="nulová",J1696,0)</f>
        <v>0</v>
      </c>
      <c r="BJ1696" s="18" t="s">
        <v>176</v>
      </c>
      <c r="BK1696" s="159">
        <f>ROUND(I1696*H1696,3)</f>
        <v>0</v>
      </c>
      <c r="BL1696" s="18" t="s">
        <v>325</v>
      </c>
      <c r="BM1696" s="157" t="s">
        <v>2130</v>
      </c>
    </row>
    <row r="1697" spans="1:65" s="14" customFormat="1" ht="20">
      <c r="B1697" s="169"/>
      <c r="D1697" s="161" t="s">
        <v>178</v>
      </c>
      <c r="E1697" s="170" t="s">
        <v>1</v>
      </c>
      <c r="F1697" s="171" t="s">
        <v>2131</v>
      </c>
      <c r="H1697" s="170" t="s">
        <v>1</v>
      </c>
      <c r="I1697" s="172"/>
      <c r="L1697" s="169"/>
      <c r="M1697" s="173"/>
      <c r="N1697" s="174"/>
      <c r="O1697" s="174"/>
      <c r="P1697" s="174"/>
      <c r="Q1697" s="174"/>
      <c r="R1697" s="174"/>
      <c r="S1697" s="174"/>
      <c r="T1697" s="175"/>
      <c r="AT1697" s="170" t="s">
        <v>178</v>
      </c>
      <c r="AU1697" s="170" t="s">
        <v>176</v>
      </c>
      <c r="AV1697" s="14" t="s">
        <v>86</v>
      </c>
      <c r="AW1697" s="14" t="s">
        <v>33</v>
      </c>
      <c r="AX1697" s="14" t="s">
        <v>78</v>
      </c>
      <c r="AY1697" s="170" t="s">
        <v>169</v>
      </c>
    </row>
    <row r="1698" spans="1:65" s="14" customFormat="1">
      <c r="B1698" s="169"/>
      <c r="D1698" s="161" t="s">
        <v>178</v>
      </c>
      <c r="E1698" s="170" t="s">
        <v>1</v>
      </c>
      <c r="F1698" s="171" t="s">
        <v>2132</v>
      </c>
      <c r="H1698" s="170" t="s">
        <v>1</v>
      </c>
      <c r="I1698" s="172"/>
      <c r="L1698" s="169"/>
      <c r="M1698" s="173"/>
      <c r="N1698" s="174"/>
      <c r="O1698" s="174"/>
      <c r="P1698" s="174"/>
      <c r="Q1698" s="174"/>
      <c r="R1698" s="174"/>
      <c r="S1698" s="174"/>
      <c r="T1698" s="175"/>
      <c r="AT1698" s="170" t="s">
        <v>178</v>
      </c>
      <c r="AU1698" s="170" t="s">
        <v>176</v>
      </c>
      <c r="AV1698" s="14" t="s">
        <v>86</v>
      </c>
      <c r="AW1698" s="14" t="s">
        <v>33</v>
      </c>
      <c r="AX1698" s="14" t="s">
        <v>78</v>
      </c>
      <c r="AY1698" s="170" t="s">
        <v>169</v>
      </c>
    </row>
    <row r="1699" spans="1:65" s="14" customFormat="1" ht="20">
      <c r="B1699" s="169"/>
      <c r="D1699" s="161" t="s">
        <v>178</v>
      </c>
      <c r="E1699" s="170" t="s">
        <v>1</v>
      </c>
      <c r="F1699" s="171" t="s">
        <v>2133</v>
      </c>
      <c r="H1699" s="170" t="s">
        <v>1</v>
      </c>
      <c r="I1699" s="172"/>
      <c r="L1699" s="169"/>
      <c r="M1699" s="173"/>
      <c r="N1699" s="174"/>
      <c r="O1699" s="174"/>
      <c r="P1699" s="174"/>
      <c r="Q1699" s="174"/>
      <c r="R1699" s="174"/>
      <c r="S1699" s="174"/>
      <c r="T1699" s="175"/>
      <c r="AT1699" s="170" t="s">
        <v>178</v>
      </c>
      <c r="AU1699" s="170" t="s">
        <v>176</v>
      </c>
      <c r="AV1699" s="14" t="s">
        <v>86</v>
      </c>
      <c r="AW1699" s="14" t="s">
        <v>33</v>
      </c>
      <c r="AX1699" s="14" t="s">
        <v>78</v>
      </c>
      <c r="AY1699" s="170" t="s">
        <v>169</v>
      </c>
    </row>
    <row r="1700" spans="1:65" s="14" customFormat="1">
      <c r="B1700" s="169"/>
      <c r="D1700" s="161" t="s">
        <v>178</v>
      </c>
      <c r="E1700" s="170" t="s">
        <v>1</v>
      </c>
      <c r="F1700" s="171" t="s">
        <v>2134</v>
      </c>
      <c r="H1700" s="170" t="s">
        <v>1</v>
      </c>
      <c r="I1700" s="172"/>
      <c r="L1700" s="169"/>
      <c r="M1700" s="173"/>
      <c r="N1700" s="174"/>
      <c r="O1700" s="174"/>
      <c r="P1700" s="174"/>
      <c r="Q1700" s="174"/>
      <c r="R1700" s="174"/>
      <c r="S1700" s="174"/>
      <c r="T1700" s="175"/>
      <c r="AT1700" s="170" t="s">
        <v>178</v>
      </c>
      <c r="AU1700" s="170" t="s">
        <v>176</v>
      </c>
      <c r="AV1700" s="14" t="s">
        <v>86</v>
      </c>
      <c r="AW1700" s="14" t="s">
        <v>33</v>
      </c>
      <c r="AX1700" s="14" t="s">
        <v>78</v>
      </c>
      <c r="AY1700" s="170" t="s">
        <v>169</v>
      </c>
    </row>
    <row r="1701" spans="1:65" s="14" customFormat="1">
      <c r="B1701" s="169"/>
      <c r="D1701" s="161" t="s">
        <v>178</v>
      </c>
      <c r="E1701" s="170" t="s">
        <v>1</v>
      </c>
      <c r="F1701" s="171" t="s">
        <v>2135</v>
      </c>
      <c r="H1701" s="170" t="s">
        <v>1</v>
      </c>
      <c r="I1701" s="172"/>
      <c r="L1701" s="169"/>
      <c r="M1701" s="173"/>
      <c r="N1701" s="174"/>
      <c r="O1701" s="174"/>
      <c r="P1701" s="174"/>
      <c r="Q1701" s="174"/>
      <c r="R1701" s="174"/>
      <c r="S1701" s="174"/>
      <c r="T1701" s="175"/>
      <c r="AT1701" s="170" t="s">
        <v>178</v>
      </c>
      <c r="AU1701" s="170" t="s">
        <v>176</v>
      </c>
      <c r="AV1701" s="14" t="s">
        <v>86</v>
      </c>
      <c r="AW1701" s="14" t="s">
        <v>33</v>
      </c>
      <c r="AX1701" s="14" t="s">
        <v>78</v>
      </c>
      <c r="AY1701" s="170" t="s">
        <v>169</v>
      </c>
    </row>
    <row r="1702" spans="1:65" s="13" customFormat="1">
      <c r="B1702" s="160"/>
      <c r="D1702" s="161" t="s">
        <v>178</v>
      </c>
      <c r="E1702" s="162" t="s">
        <v>1</v>
      </c>
      <c r="F1702" s="163" t="s">
        <v>176</v>
      </c>
      <c r="H1702" s="164">
        <v>2</v>
      </c>
      <c r="I1702" s="165"/>
      <c r="L1702" s="160"/>
      <c r="M1702" s="166"/>
      <c r="N1702" s="167"/>
      <c r="O1702" s="167"/>
      <c r="P1702" s="167"/>
      <c r="Q1702" s="167"/>
      <c r="R1702" s="167"/>
      <c r="S1702" s="167"/>
      <c r="T1702" s="168"/>
      <c r="AT1702" s="162" t="s">
        <v>178</v>
      </c>
      <c r="AU1702" s="162" t="s">
        <v>176</v>
      </c>
      <c r="AV1702" s="13" t="s">
        <v>176</v>
      </c>
      <c r="AW1702" s="13" t="s">
        <v>33</v>
      </c>
      <c r="AX1702" s="13" t="s">
        <v>86</v>
      </c>
      <c r="AY1702" s="162" t="s">
        <v>169</v>
      </c>
    </row>
    <row r="1703" spans="1:65" s="2" customFormat="1" ht="24.15" customHeight="1">
      <c r="A1703" s="33"/>
      <c r="B1703" s="145"/>
      <c r="C1703" s="146" t="s">
        <v>2136</v>
      </c>
      <c r="D1703" s="146" t="s">
        <v>171</v>
      </c>
      <c r="E1703" s="147" t="s">
        <v>2137</v>
      </c>
      <c r="F1703" s="148" t="s">
        <v>2138</v>
      </c>
      <c r="G1703" s="149" t="s">
        <v>174</v>
      </c>
      <c r="H1703" s="150">
        <v>2</v>
      </c>
      <c r="I1703" s="151"/>
      <c r="J1703" s="150">
        <f>ROUND(I1703*H1703,3)</f>
        <v>0</v>
      </c>
      <c r="K1703" s="152"/>
      <c r="L1703" s="34"/>
      <c r="M1703" s="153" t="s">
        <v>1</v>
      </c>
      <c r="N1703" s="154" t="s">
        <v>44</v>
      </c>
      <c r="O1703" s="59"/>
      <c r="P1703" s="155">
        <f>O1703*H1703</f>
        <v>0</v>
      </c>
      <c r="Q1703" s="155">
        <v>0</v>
      </c>
      <c r="R1703" s="155">
        <f>Q1703*H1703</f>
        <v>0</v>
      </c>
      <c r="S1703" s="155">
        <v>0</v>
      </c>
      <c r="T1703" s="156">
        <f>S1703*H1703</f>
        <v>0</v>
      </c>
      <c r="U1703" s="33"/>
      <c r="V1703" s="33"/>
      <c r="W1703" s="33"/>
      <c r="X1703" s="33"/>
      <c r="Y1703" s="33"/>
      <c r="Z1703" s="33"/>
      <c r="AA1703" s="33"/>
      <c r="AB1703" s="33"/>
      <c r="AC1703" s="33"/>
      <c r="AD1703" s="33"/>
      <c r="AE1703" s="33"/>
      <c r="AR1703" s="157" t="s">
        <v>325</v>
      </c>
      <c r="AT1703" s="157" t="s">
        <v>171</v>
      </c>
      <c r="AU1703" s="157" t="s">
        <v>176</v>
      </c>
      <c r="AY1703" s="18" t="s">
        <v>169</v>
      </c>
      <c r="BE1703" s="158">
        <f>IF(N1703="základná",J1703,0)</f>
        <v>0</v>
      </c>
      <c r="BF1703" s="158">
        <f>IF(N1703="znížená",J1703,0)</f>
        <v>0</v>
      </c>
      <c r="BG1703" s="158">
        <f>IF(N1703="zákl. prenesená",J1703,0)</f>
        <v>0</v>
      </c>
      <c r="BH1703" s="158">
        <f>IF(N1703="zníž. prenesená",J1703,0)</f>
        <v>0</v>
      </c>
      <c r="BI1703" s="158">
        <f>IF(N1703="nulová",J1703,0)</f>
        <v>0</v>
      </c>
      <c r="BJ1703" s="18" t="s">
        <v>176</v>
      </c>
      <c r="BK1703" s="159">
        <f>ROUND(I1703*H1703,3)</f>
        <v>0</v>
      </c>
      <c r="BL1703" s="18" t="s">
        <v>325</v>
      </c>
      <c r="BM1703" s="157" t="s">
        <v>2139</v>
      </c>
    </row>
    <row r="1704" spans="1:65" s="14" customFormat="1" ht="20">
      <c r="B1704" s="169"/>
      <c r="D1704" s="161" t="s">
        <v>178</v>
      </c>
      <c r="E1704" s="170" t="s">
        <v>1</v>
      </c>
      <c r="F1704" s="171" t="s">
        <v>2140</v>
      </c>
      <c r="H1704" s="170" t="s">
        <v>1</v>
      </c>
      <c r="I1704" s="172"/>
      <c r="L1704" s="169"/>
      <c r="M1704" s="173"/>
      <c r="N1704" s="174"/>
      <c r="O1704" s="174"/>
      <c r="P1704" s="174"/>
      <c r="Q1704" s="174"/>
      <c r="R1704" s="174"/>
      <c r="S1704" s="174"/>
      <c r="T1704" s="175"/>
      <c r="AT1704" s="170" t="s">
        <v>178</v>
      </c>
      <c r="AU1704" s="170" t="s">
        <v>176</v>
      </c>
      <c r="AV1704" s="14" t="s">
        <v>86</v>
      </c>
      <c r="AW1704" s="14" t="s">
        <v>33</v>
      </c>
      <c r="AX1704" s="14" t="s">
        <v>78</v>
      </c>
      <c r="AY1704" s="170" t="s">
        <v>169</v>
      </c>
    </row>
    <row r="1705" spans="1:65" s="14" customFormat="1" ht="20">
      <c r="B1705" s="169"/>
      <c r="D1705" s="161" t="s">
        <v>178</v>
      </c>
      <c r="E1705" s="170" t="s">
        <v>1</v>
      </c>
      <c r="F1705" s="171" t="s">
        <v>2141</v>
      </c>
      <c r="H1705" s="170" t="s">
        <v>1</v>
      </c>
      <c r="I1705" s="172"/>
      <c r="L1705" s="169"/>
      <c r="M1705" s="173"/>
      <c r="N1705" s="174"/>
      <c r="O1705" s="174"/>
      <c r="P1705" s="174"/>
      <c r="Q1705" s="174"/>
      <c r="R1705" s="174"/>
      <c r="S1705" s="174"/>
      <c r="T1705" s="175"/>
      <c r="AT1705" s="170" t="s">
        <v>178</v>
      </c>
      <c r="AU1705" s="170" t="s">
        <v>176</v>
      </c>
      <c r="AV1705" s="14" t="s">
        <v>86</v>
      </c>
      <c r="AW1705" s="14" t="s">
        <v>33</v>
      </c>
      <c r="AX1705" s="14" t="s">
        <v>78</v>
      </c>
      <c r="AY1705" s="170" t="s">
        <v>169</v>
      </c>
    </row>
    <row r="1706" spans="1:65" s="14" customFormat="1" ht="20">
      <c r="B1706" s="169"/>
      <c r="D1706" s="161" t="s">
        <v>178</v>
      </c>
      <c r="E1706" s="170" t="s">
        <v>1</v>
      </c>
      <c r="F1706" s="171" t="s">
        <v>2123</v>
      </c>
      <c r="H1706" s="170" t="s">
        <v>1</v>
      </c>
      <c r="I1706" s="172"/>
      <c r="L1706" s="169"/>
      <c r="M1706" s="173"/>
      <c r="N1706" s="174"/>
      <c r="O1706" s="174"/>
      <c r="P1706" s="174"/>
      <c r="Q1706" s="174"/>
      <c r="R1706" s="174"/>
      <c r="S1706" s="174"/>
      <c r="T1706" s="175"/>
      <c r="AT1706" s="170" t="s">
        <v>178</v>
      </c>
      <c r="AU1706" s="170" t="s">
        <v>176</v>
      </c>
      <c r="AV1706" s="14" t="s">
        <v>86</v>
      </c>
      <c r="AW1706" s="14" t="s">
        <v>33</v>
      </c>
      <c r="AX1706" s="14" t="s">
        <v>78</v>
      </c>
      <c r="AY1706" s="170" t="s">
        <v>169</v>
      </c>
    </row>
    <row r="1707" spans="1:65" s="14" customFormat="1" ht="20">
      <c r="B1707" s="169"/>
      <c r="D1707" s="161" t="s">
        <v>178</v>
      </c>
      <c r="E1707" s="170" t="s">
        <v>1</v>
      </c>
      <c r="F1707" s="171" t="s">
        <v>2124</v>
      </c>
      <c r="H1707" s="170" t="s">
        <v>1</v>
      </c>
      <c r="I1707" s="172"/>
      <c r="L1707" s="169"/>
      <c r="M1707" s="173"/>
      <c r="N1707" s="174"/>
      <c r="O1707" s="174"/>
      <c r="P1707" s="174"/>
      <c r="Q1707" s="174"/>
      <c r="R1707" s="174"/>
      <c r="S1707" s="174"/>
      <c r="T1707" s="175"/>
      <c r="AT1707" s="170" t="s">
        <v>178</v>
      </c>
      <c r="AU1707" s="170" t="s">
        <v>176</v>
      </c>
      <c r="AV1707" s="14" t="s">
        <v>86</v>
      </c>
      <c r="AW1707" s="14" t="s">
        <v>33</v>
      </c>
      <c r="AX1707" s="14" t="s">
        <v>78</v>
      </c>
      <c r="AY1707" s="170" t="s">
        <v>169</v>
      </c>
    </row>
    <row r="1708" spans="1:65" s="14" customFormat="1">
      <c r="B1708" s="169"/>
      <c r="D1708" s="161" t="s">
        <v>178</v>
      </c>
      <c r="E1708" s="170" t="s">
        <v>1</v>
      </c>
      <c r="F1708" s="171" t="s">
        <v>2142</v>
      </c>
      <c r="H1708" s="170" t="s">
        <v>1</v>
      </c>
      <c r="I1708" s="172"/>
      <c r="L1708" s="169"/>
      <c r="M1708" s="173"/>
      <c r="N1708" s="174"/>
      <c r="O1708" s="174"/>
      <c r="P1708" s="174"/>
      <c r="Q1708" s="174"/>
      <c r="R1708" s="174"/>
      <c r="S1708" s="174"/>
      <c r="T1708" s="175"/>
      <c r="AT1708" s="170" t="s">
        <v>178</v>
      </c>
      <c r="AU1708" s="170" t="s">
        <v>176</v>
      </c>
      <c r="AV1708" s="14" t="s">
        <v>86</v>
      </c>
      <c r="AW1708" s="14" t="s">
        <v>33</v>
      </c>
      <c r="AX1708" s="14" t="s">
        <v>78</v>
      </c>
      <c r="AY1708" s="170" t="s">
        <v>169</v>
      </c>
    </row>
    <row r="1709" spans="1:65" s="14" customFormat="1">
      <c r="B1709" s="169"/>
      <c r="D1709" s="161" t="s">
        <v>178</v>
      </c>
      <c r="E1709" s="170" t="s">
        <v>1</v>
      </c>
      <c r="F1709" s="171" t="s">
        <v>2143</v>
      </c>
      <c r="H1709" s="170" t="s">
        <v>1</v>
      </c>
      <c r="I1709" s="172"/>
      <c r="L1709" s="169"/>
      <c r="M1709" s="173"/>
      <c r="N1709" s="174"/>
      <c r="O1709" s="174"/>
      <c r="P1709" s="174"/>
      <c r="Q1709" s="174"/>
      <c r="R1709" s="174"/>
      <c r="S1709" s="174"/>
      <c r="T1709" s="175"/>
      <c r="AT1709" s="170" t="s">
        <v>178</v>
      </c>
      <c r="AU1709" s="170" t="s">
        <v>176</v>
      </c>
      <c r="AV1709" s="14" t="s">
        <v>86</v>
      </c>
      <c r="AW1709" s="14" t="s">
        <v>33</v>
      </c>
      <c r="AX1709" s="14" t="s">
        <v>78</v>
      </c>
      <c r="AY1709" s="170" t="s">
        <v>169</v>
      </c>
    </row>
    <row r="1710" spans="1:65" s="13" customFormat="1">
      <c r="B1710" s="160"/>
      <c r="D1710" s="161" t="s">
        <v>178</v>
      </c>
      <c r="E1710" s="162" t="s">
        <v>1</v>
      </c>
      <c r="F1710" s="163" t="s">
        <v>176</v>
      </c>
      <c r="H1710" s="164">
        <v>2</v>
      </c>
      <c r="I1710" s="165"/>
      <c r="L1710" s="160"/>
      <c r="M1710" s="166"/>
      <c r="N1710" s="167"/>
      <c r="O1710" s="167"/>
      <c r="P1710" s="167"/>
      <c r="Q1710" s="167"/>
      <c r="R1710" s="167"/>
      <c r="S1710" s="167"/>
      <c r="T1710" s="168"/>
      <c r="AT1710" s="162" t="s">
        <v>178</v>
      </c>
      <c r="AU1710" s="162" t="s">
        <v>176</v>
      </c>
      <c r="AV1710" s="13" t="s">
        <v>176</v>
      </c>
      <c r="AW1710" s="13" t="s">
        <v>33</v>
      </c>
      <c r="AX1710" s="13" t="s">
        <v>86</v>
      </c>
      <c r="AY1710" s="162" t="s">
        <v>169</v>
      </c>
    </row>
    <row r="1711" spans="1:65" s="2" customFormat="1" ht="24.15" customHeight="1">
      <c r="A1711" s="33"/>
      <c r="B1711" s="145"/>
      <c r="C1711" s="146" t="s">
        <v>2144</v>
      </c>
      <c r="D1711" s="146" t="s">
        <v>171</v>
      </c>
      <c r="E1711" s="147" t="s">
        <v>2145</v>
      </c>
      <c r="F1711" s="148" t="s">
        <v>2146</v>
      </c>
      <c r="G1711" s="149" t="s">
        <v>328</v>
      </c>
      <c r="H1711" s="150">
        <v>4.83</v>
      </c>
      <c r="I1711" s="151"/>
      <c r="J1711" s="150">
        <f>ROUND(I1711*H1711,3)</f>
        <v>0</v>
      </c>
      <c r="K1711" s="152"/>
      <c r="L1711" s="34"/>
      <c r="M1711" s="153" t="s">
        <v>1</v>
      </c>
      <c r="N1711" s="154" t="s">
        <v>44</v>
      </c>
      <c r="O1711" s="59"/>
      <c r="P1711" s="155">
        <f>O1711*H1711</f>
        <v>0</v>
      </c>
      <c r="Q1711" s="155">
        <v>0</v>
      </c>
      <c r="R1711" s="155">
        <f>Q1711*H1711</f>
        <v>0</v>
      </c>
      <c r="S1711" s="155">
        <v>0</v>
      </c>
      <c r="T1711" s="156">
        <f>S1711*H1711</f>
        <v>0</v>
      </c>
      <c r="U1711" s="33"/>
      <c r="V1711" s="33"/>
      <c r="W1711" s="33"/>
      <c r="X1711" s="33"/>
      <c r="Y1711" s="33"/>
      <c r="Z1711" s="33"/>
      <c r="AA1711" s="33"/>
      <c r="AB1711" s="33"/>
      <c r="AC1711" s="33"/>
      <c r="AD1711" s="33"/>
      <c r="AE1711" s="33"/>
      <c r="AR1711" s="157" t="s">
        <v>325</v>
      </c>
      <c r="AT1711" s="157" t="s">
        <v>171</v>
      </c>
      <c r="AU1711" s="157" t="s">
        <v>176</v>
      </c>
      <c r="AY1711" s="18" t="s">
        <v>169</v>
      </c>
      <c r="BE1711" s="158">
        <f>IF(N1711="základná",J1711,0)</f>
        <v>0</v>
      </c>
      <c r="BF1711" s="158">
        <f>IF(N1711="znížená",J1711,0)</f>
        <v>0</v>
      </c>
      <c r="BG1711" s="158">
        <f>IF(N1711="zákl. prenesená",J1711,0)</f>
        <v>0</v>
      </c>
      <c r="BH1711" s="158">
        <f>IF(N1711="zníž. prenesená",J1711,0)</f>
        <v>0</v>
      </c>
      <c r="BI1711" s="158">
        <f>IF(N1711="nulová",J1711,0)</f>
        <v>0</v>
      </c>
      <c r="BJ1711" s="18" t="s">
        <v>176</v>
      </c>
      <c r="BK1711" s="159">
        <f>ROUND(I1711*H1711,3)</f>
        <v>0</v>
      </c>
      <c r="BL1711" s="18" t="s">
        <v>325</v>
      </c>
      <c r="BM1711" s="157" t="s">
        <v>2147</v>
      </c>
    </row>
    <row r="1712" spans="1:65" s="13" customFormat="1">
      <c r="B1712" s="160"/>
      <c r="D1712" s="161" t="s">
        <v>178</v>
      </c>
      <c r="E1712" s="162" t="s">
        <v>1</v>
      </c>
      <c r="F1712" s="163" t="s">
        <v>2148</v>
      </c>
      <c r="H1712" s="164">
        <v>2.38</v>
      </c>
      <c r="I1712" s="165"/>
      <c r="L1712" s="160"/>
      <c r="M1712" s="166"/>
      <c r="N1712" s="167"/>
      <c r="O1712" s="167"/>
      <c r="P1712" s="167"/>
      <c r="Q1712" s="167"/>
      <c r="R1712" s="167"/>
      <c r="S1712" s="167"/>
      <c r="T1712" s="168"/>
      <c r="AT1712" s="162" t="s">
        <v>178</v>
      </c>
      <c r="AU1712" s="162" t="s">
        <v>176</v>
      </c>
      <c r="AV1712" s="13" t="s">
        <v>176</v>
      </c>
      <c r="AW1712" s="13" t="s">
        <v>33</v>
      </c>
      <c r="AX1712" s="13" t="s">
        <v>78</v>
      </c>
      <c r="AY1712" s="162" t="s">
        <v>169</v>
      </c>
    </row>
    <row r="1713" spans="1:65" s="13" customFormat="1">
      <c r="B1713" s="160"/>
      <c r="D1713" s="161" t="s">
        <v>178</v>
      </c>
      <c r="E1713" s="162" t="s">
        <v>1</v>
      </c>
      <c r="F1713" s="163" t="s">
        <v>2149</v>
      </c>
      <c r="H1713" s="164">
        <v>2.4500000000000002</v>
      </c>
      <c r="I1713" s="165"/>
      <c r="L1713" s="160"/>
      <c r="M1713" s="166"/>
      <c r="N1713" s="167"/>
      <c r="O1713" s="167"/>
      <c r="P1713" s="167"/>
      <c r="Q1713" s="167"/>
      <c r="R1713" s="167"/>
      <c r="S1713" s="167"/>
      <c r="T1713" s="168"/>
      <c r="AT1713" s="162" t="s">
        <v>178</v>
      </c>
      <c r="AU1713" s="162" t="s">
        <v>176</v>
      </c>
      <c r="AV1713" s="13" t="s">
        <v>176</v>
      </c>
      <c r="AW1713" s="13" t="s">
        <v>33</v>
      </c>
      <c r="AX1713" s="13" t="s">
        <v>78</v>
      </c>
      <c r="AY1713" s="162" t="s">
        <v>169</v>
      </c>
    </row>
    <row r="1714" spans="1:65" s="15" customFormat="1">
      <c r="B1714" s="176"/>
      <c r="D1714" s="161" t="s">
        <v>178</v>
      </c>
      <c r="E1714" s="177" t="s">
        <v>1</v>
      </c>
      <c r="F1714" s="178" t="s">
        <v>186</v>
      </c>
      <c r="H1714" s="179">
        <v>4.83</v>
      </c>
      <c r="I1714" s="180"/>
      <c r="L1714" s="176"/>
      <c r="M1714" s="181"/>
      <c r="N1714" s="182"/>
      <c r="O1714" s="182"/>
      <c r="P1714" s="182"/>
      <c r="Q1714" s="182"/>
      <c r="R1714" s="182"/>
      <c r="S1714" s="182"/>
      <c r="T1714" s="183"/>
      <c r="AT1714" s="177" t="s">
        <v>178</v>
      </c>
      <c r="AU1714" s="177" t="s">
        <v>176</v>
      </c>
      <c r="AV1714" s="15" t="s">
        <v>175</v>
      </c>
      <c r="AW1714" s="15" t="s">
        <v>33</v>
      </c>
      <c r="AX1714" s="15" t="s">
        <v>86</v>
      </c>
      <c r="AY1714" s="177" t="s">
        <v>169</v>
      </c>
    </row>
    <row r="1715" spans="1:65" s="2" customFormat="1" ht="14.4" customHeight="1">
      <c r="A1715" s="33"/>
      <c r="B1715" s="145"/>
      <c r="C1715" s="146" t="s">
        <v>2150</v>
      </c>
      <c r="D1715" s="146" t="s">
        <v>171</v>
      </c>
      <c r="E1715" s="147" t="s">
        <v>2151</v>
      </c>
      <c r="F1715" s="148" t="s">
        <v>2152</v>
      </c>
      <c r="G1715" s="149" t="s">
        <v>353</v>
      </c>
      <c r="H1715" s="150">
        <v>12.5</v>
      </c>
      <c r="I1715" s="151"/>
      <c r="J1715" s="150">
        <f>ROUND(I1715*H1715,3)</f>
        <v>0</v>
      </c>
      <c r="K1715" s="152"/>
      <c r="L1715" s="34"/>
      <c r="M1715" s="153" t="s">
        <v>1</v>
      </c>
      <c r="N1715" s="154" t="s">
        <v>44</v>
      </c>
      <c r="O1715" s="59"/>
      <c r="P1715" s="155">
        <f>O1715*H1715</f>
        <v>0</v>
      </c>
      <c r="Q1715" s="155">
        <v>9.0000000000000006E-5</v>
      </c>
      <c r="R1715" s="155">
        <f>Q1715*H1715</f>
        <v>1.1250000000000001E-3</v>
      </c>
      <c r="S1715" s="155">
        <v>0</v>
      </c>
      <c r="T1715" s="156">
        <f>S1715*H1715</f>
        <v>0</v>
      </c>
      <c r="U1715" s="33"/>
      <c r="V1715" s="33"/>
      <c r="W1715" s="33"/>
      <c r="X1715" s="33"/>
      <c r="Y1715" s="33"/>
      <c r="Z1715" s="33"/>
      <c r="AA1715" s="33"/>
      <c r="AB1715" s="33"/>
      <c r="AC1715" s="33"/>
      <c r="AD1715" s="33"/>
      <c r="AE1715" s="33"/>
      <c r="AR1715" s="157" t="s">
        <v>325</v>
      </c>
      <c r="AT1715" s="157" t="s">
        <v>171</v>
      </c>
      <c r="AU1715" s="157" t="s">
        <v>176</v>
      </c>
      <c r="AY1715" s="18" t="s">
        <v>169</v>
      </c>
      <c r="BE1715" s="158">
        <f>IF(N1715="základná",J1715,0)</f>
        <v>0</v>
      </c>
      <c r="BF1715" s="158">
        <f>IF(N1715="znížená",J1715,0)</f>
        <v>0</v>
      </c>
      <c r="BG1715" s="158">
        <f>IF(N1715="zákl. prenesená",J1715,0)</f>
        <v>0</v>
      </c>
      <c r="BH1715" s="158">
        <f>IF(N1715="zníž. prenesená",J1715,0)</f>
        <v>0</v>
      </c>
      <c r="BI1715" s="158">
        <f>IF(N1715="nulová",J1715,0)</f>
        <v>0</v>
      </c>
      <c r="BJ1715" s="18" t="s">
        <v>176</v>
      </c>
      <c r="BK1715" s="159">
        <f>ROUND(I1715*H1715,3)</f>
        <v>0</v>
      </c>
      <c r="BL1715" s="18" t="s">
        <v>325</v>
      </c>
      <c r="BM1715" s="157" t="s">
        <v>2153</v>
      </c>
    </row>
    <row r="1716" spans="1:65" s="13" customFormat="1">
      <c r="B1716" s="160"/>
      <c r="D1716" s="161" t="s">
        <v>178</v>
      </c>
      <c r="E1716" s="162" t="s">
        <v>1</v>
      </c>
      <c r="F1716" s="163" t="s">
        <v>2154</v>
      </c>
      <c r="H1716" s="164">
        <v>6.2</v>
      </c>
      <c r="I1716" s="165"/>
      <c r="L1716" s="160"/>
      <c r="M1716" s="166"/>
      <c r="N1716" s="167"/>
      <c r="O1716" s="167"/>
      <c r="P1716" s="167"/>
      <c r="Q1716" s="167"/>
      <c r="R1716" s="167"/>
      <c r="S1716" s="167"/>
      <c r="T1716" s="168"/>
      <c r="AT1716" s="162" t="s">
        <v>178</v>
      </c>
      <c r="AU1716" s="162" t="s">
        <v>176</v>
      </c>
      <c r="AV1716" s="13" t="s">
        <v>176</v>
      </c>
      <c r="AW1716" s="13" t="s">
        <v>33</v>
      </c>
      <c r="AX1716" s="13" t="s">
        <v>78</v>
      </c>
      <c r="AY1716" s="162" t="s">
        <v>169</v>
      </c>
    </row>
    <row r="1717" spans="1:65" s="13" customFormat="1">
      <c r="B1717" s="160"/>
      <c r="D1717" s="161" t="s">
        <v>178</v>
      </c>
      <c r="E1717" s="162" t="s">
        <v>1</v>
      </c>
      <c r="F1717" s="163" t="s">
        <v>2155</v>
      </c>
      <c r="H1717" s="164">
        <v>6.3</v>
      </c>
      <c r="I1717" s="165"/>
      <c r="L1717" s="160"/>
      <c r="M1717" s="166"/>
      <c r="N1717" s="167"/>
      <c r="O1717" s="167"/>
      <c r="P1717" s="167"/>
      <c r="Q1717" s="167"/>
      <c r="R1717" s="167"/>
      <c r="S1717" s="167"/>
      <c r="T1717" s="168"/>
      <c r="AT1717" s="162" t="s">
        <v>178</v>
      </c>
      <c r="AU1717" s="162" t="s">
        <v>176</v>
      </c>
      <c r="AV1717" s="13" t="s">
        <v>176</v>
      </c>
      <c r="AW1717" s="13" t="s">
        <v>33</v>
      </c>
      <c r="AX1717" s="13" t="s">
        <v>78</v>
      </c>
      <c r="AY1717" s="162" t="s">
        <v>169</v>
      </c>
    </row>
    <row r="1718" spans="1:65" s="15" customFormat="1">
      <c r="B1718" s="176"/>
      <c r="D1718" s="161" t="s">
        <v>178</v>
      </c>
      <c r="E1718" s="177" t="s">
        <v>1</v>
      </c>
      <c r="F1718" s="178" t="s">
        <v>186</v>
      </c>
      <c r="H1718" s="179">
        <v>12.5</v>
      </c>
      <c r="I1718" s="180"/>
      <c r="L1718" s="176"/>
      <c r="M1718" s="181"/>
      <c r="N1718" s="182"/>
      <c r="O1718" s="182"/>
      <c r="P1718" s="182"/>
      <c r="Q1718" s="182"/>
      <c r="R1718" s="182"/>
      <c r="S1718" s="182"/>
      <c r="T1718" s="183"/>
      <c r="AT1718" s="177" t="s">
        <v>178</v>
      </c>
      <c r="AU1718" s="177" t="s">
        <v>176</v>
      </c>
      <c r="AV1718" s="15" t="s">
        <v>175</v>
      </c>
      <c r="AW1718" s="15" t="s">
        <v>33</v>
      </c>
      <c r="AX1718" s="15" t="s">
        <v>86</v>
      </c>
      <c r="AY1718" s="177" t="s">
        <v>169</v>
      </c>
    </row>
    <row r="1719" spans="1:65" s="2" customFormat="1" ht="37.75" customHeight="1">
      <c r="A1719" s="33"/>
      <c r="B1719" s="145"/>
      <c r="C1719" s="192" t="s">
        <v>2156</v>
      </c>
      <c r="D1719" s="192" t="s">
        <v>345</v>
      </c>
      <c r="E1719" s="193" t="s">
        <v>2157</v>
      </c>
      <c r="F1719" s="194" t="s">
        <v>2158</v>
      </c>
      <c r="G1719" s="195" t="s">
        <v>369</v>
      </c>
      <c r="H1719" s="196">
        <v>1</v>
      </c>
      <c r="I1719" s="197"/>
      <c r="J1719" s="196">
        <f>ROUND(I1719*H1719,3)</f>
        <v>0</v>
      </c>
      <c r="K1719" s="198"/>
      <c r="L1719" s="199"/>
      <c r="M1719" s="200" t="s">
        <v>1</v>
      </c>
      <c r="N1719" s="201" t="s">
        <v>44</v>
      </c>
      <c r="O1719" s="59"/>
      <c r="P1719" s="155">
        <f>O1719*H1719</f>
        <v>0</v>
      </c>
      <c r="Q1719" s="155">
        <v>0</v>
      </c>
      <c r="R1719" s="155">
        <f>Q1719*H1719</f>
        <v>0</v>
      </c>
      <c r="S1719" s="155">
        <v>0</v>
      </c>
      <c r="T1719" s="156">
        <f>S1719*H1719</f>
        <v>0</v>
      </c>
      <c r="U1719" s="33"/>
      <c r="V1719" s="33"/>
      <c r="W1719" s="33"/>
      <c r="X1719" s="33"/>
      <c r="Y1719" s="33"/>
      <c r="Z1719" s="33"/>
      <c r="AA1719" s="33"/>
      <c r="AB1719" s="33"/>
      <c r="AC1719" s="33"/>
      <c r="AD1719" s="33"/>
      <c r="AE1719" s="33"/>
      <c r="AR1719" s="157" t="s">
        <v>468</v>
      </c>
      <c r="AT1719" s="157" t="s">
        <v>345</v>
      </c>
      <c r="AU1719" s="157" t="s">
        <v>176</v>
      </c>
      <c r="AY1719" s="18" t="s">
        <v>169</v>
      </c>
      <c r="BE1719" s="158">
        <f>IF(N1719="základná",J1719,0)</f>
        <v>0</v>
      </c>
      <c r="BF1719" s="158">
        <f>IF(N1719="znížená",J1719,0)</f>
        <v>0</v>
      </c>
      <c r="BG1719" s="158">
        <f>IF(N1719="zákl. prenesená",J1719,0)</f>
        <v>0</v>
      </c>
      <c r="BH1719" s="158">
        <f>IF(N1719="zníž. prenesená",J1719,0)</f>
        <v>0</v>
      </c>
      <c r="BI1719" s="158">
        <f>IF(N1719="nulová",J1719,0)</f>
        <v>0</v>
      </c>
      <c r="BJ1719" s="18" t="s">
        <v>176</v>
      </c>
      <c r="BK1719" s="159">
        <f>ROUND(I1719*H1719,3)</f>
        <v>0</v>
      </c>
      <c r="BL1719" s="18" t="s">
        <v>325</v>
      </c>
      <c r="BM1719" s="157" t="s">
        <v>2159</v>
      </c>
    </row>
    <row r="1720" spans="1:65" s="2" customFormat="1" ht="37.75" customHeight="1">
      <c r="A1720" s="33"/>
      <c r="B1720" s="145"/>
      <c r="C1720" s="192" t="s">
        <v>2160</v>
      </c>
      <c r="D1720" s="192" t="s">
        <v>345</v>
      </c>
      <c r="E1720" s="193" t="s">
        <v>2161</v>
      </c>
      <c r="F1720" s="194" t="s">
        <v>2162</v>
      </c>
      <c r="G1720" s="195" t="s">
        <v>369</v>
      </c>
      <c r="H1720" s="196">
        <v>1</v>
      </c>
      <c r="I1720" s="197"/>
      <c r="J1720" s="196">
        <f>ROUND(I1720*H1720,3)</f>
        <v>0</v>
      </c>
      <c r="K1720" s="198"/>
      <c r="L1720" s="199"/>
      <c r="M1720" s="200" t="s">
        <v>1</v>
      </c>
      <c r="N1720" s="201" t="s">
        <v>44</v>
      </c>
      <c r="O1720" s="59"/>
      <c r="P1720" s="155">
        <f>O1720*H1720</f>
        <v>0</v>
      </c>
      <c r="Q1720" s="155">
        <v>0</v>
      </c>
      <c r="R1720" s="155">
        <f>Q1720*H1720</f>
        <v>0</v>
      </c>
      <c r="S1720" s="155">
        <v>0</v>
      </c>
      <c r="T1720" s="156">
        <f>S1720*H1720</f>
        <v>0</v>
      </c>
      <c r="U1720" s="33"/>
      <c r="V1720" s="33"/>
      <c r="W1720" s="33"/>
      <c r="X1720" s="33"/>
      <c r="Y1720" s="33"/>
      <c r="Z1720" s="33"/>
      <c r="AA1720" s="33"/>
      <c r="AB1720" s="33"/>
      <c r="AC1720" s="33"/>
      <c r="AD1720" s="33"/>
      <c r="AE1720" s="33"/>
      <c r="AR1720" s="157" t="s">
        <v>468</v>
      </c>
      <c r="AT1720" s="157" t="s">
        <v>345</v>
      </c>
      <c r="AU1720" s="157" t="s">
        <v>176</v>
      </c>
      <c r="AY1720" s="18" t="s">
        <v>169</v>
      </c>
      <c r="BE1720" s="158">
        <f>IF(N1720="základná",J1720,0)</f>
        <v>0</v>
      </c>
      <c r="BF1720" s="158">
        <f>IF(N1720="znížená",J1720,0)</f>
        <v>0</v>
      </c>
      <c r="BG1720" s="158">
        <f>IF(N1720="zákl. prenesená",J1720,0)</f>
        <v>0</v>
      </c>
      <c r="BH1720" s="158">
        <f>IF(N1720="zníž. prenesená",J1720,0)</f>
        <v>0</v>
      </c>
      <c r="BI1720" s="158">
        <f>IF(N1720="nulová",J1720,0)</f>
        <v>0</v>
      </c>
      <c r="BJ1720" s="18" t="s">
        <v>176</v>
      </c>
      <c r="BK1720" s="159">
        <f>ROUND(I1720*H1720,3)</f>
        <v>0</v>
      </c>
      <c r="BL1720" s="18" t="s">
        <v>325</v>
      </c>
      <c r="BM1720" s="157" t="s">
        <v>2163</v>
      </c>
    </row>
    <row r="1721" spans="1:65" s="2" customFormat="1" ht="37.75" customHeight="1">
      <c r="A1721" s="33"/>
      <c r="B1721" s="145"/>
      <c r="C1721" s="146" t="s">
        <v>2164</v>
      </c>
      <c r="D1721" s="146" t="s">
        <v>171</v>
      </c>
      <c r="E1721" s="147" t="s">
        <v>2165</v>
      </c>
      <c r="F1721" s="148" t="s">
        <v>2166</v>
      </c>
      <c r="G1721" s="149" t="s">
        <v>328</v>
      </c>
      <c r="H1721" s="150">
        <v>372</v>
      </c>
      <c r="I1721" s="151"/>
      <c r="J1721" s="150">
        <f>ROUND(I1721*H1721,3)</f>
        <v>0</v>
      </c>
      <c r="K1721" s="152"/>
      <c r="L1721" s="34"/>
      <c r="M1721" s="153" t="s">
        <v>1</v>
      </c>
      <c r="N1721" s="154" t="s">
        <v>44</v>
      </c>
      <c r="O1721" s="59"/>
      <c r="P1721" s="155">
        <f>O1721*H1721</f>
        <v>0</v>
      </c>
      <c r="Q1721" s="155">
        <v>0</v>
      </c>
      <c r="R1721" s="155">
        <f>Q1721*H1721</f>
        <v>0</v>
      </c>
      <c r="S1721" s="155">
        <v>0</v>
      </c>
      <c r="T1721" s="156">
        <f>S1721*H1721</f>
        <v>0</v>
      </c>
      <c r="U1721" s="33"/>
      <c r="V1721" s="33"/>
      <c r="W1721" s="33"/>
      <c r="X1721" s="33"/>
      <c r="Y1721" s="33"/>
      <c r="Z1721" s="33"/>
      <c r="AA1721" s="33"/>
      <c r="AB1721" s="33"/>
      <c r="AC1721" s="33"/>
      <c r="AD1721" s="33"/>
      <c r="AE1721" s="33"/>
      <c r="AR1721" s="157" t="s">
        <v>325</v>
      </c>
      <c r="AT1721" s="157" t="s">
        <v>171</v>
      </c>
      <c r="AU1721" s="157" t="s">
        <v>176</v>
      </c>
      <c r="AY1721" s="18" t="s">
        <v>169</v>
      </c>
      <c r="BE1721" s="158">
        <f>IF(N1721="základná",J1721,0)</f>
        <v>0</v>
      </c>
      <c r="BF1721" s="158">
        <f>IF(N1721="znížená",J1721,0)</f>
        <v>0</v>
      </c>
      <c r="BG1721" s="158">
        <f>IF(N1721="zákl. prenesená",J1721,0)</f>
        <v>0</v>
      </c>
      <c r="BH1721" s="158">
        <f>IF(N1721="zníž. prenesená",J1721,0)</f>
        <v>0</v>
      </c>
      <c r="BI1721" s="158">
        <f>IF(N1721="nulová",J1721,0)</f>
        <v>0</v>
      </c>
      <c r="BJ1721" s="18" t="s">
        <v>176</v>
      </c>
      <c r="BK1721" s="159">
        <f>ROUND(I1721*H1721,3)</f>
        <v>0</v>
      </c>
      <c r="BL1721" s="18" t="s">
        <v>325</v>
      </c>
      <c r="BM1721" s="157" t="s">
        <v>2167</v>
      </c>
    </row>
    <row r="1722" spans="1:65" s="2" customFormat="1" ht="24.15" customHeight="1">
      <c r="A1722" s="33"/>
      <c r="B1722" s="145"/>
      <c r="C1722" s="146" t="s">
        <v>2168</v>
      </c>
      <c r="D1722" s="146" t="s">
        <v>171</v>
      </c>
      <c r="E1722" s="147" t="s">
        <v>2169</v>
      </c>
      <c r="F1722" s="148" t="s">
        <v>2170</v>
      </c>
      <c r="G1722" s="149" t="s">
        <v>1488</v>
      </c>
      <c r="H1722" s="151"/>
      <c r="I1722" s="151"/>
      <c r="J1722" s="150">
        <f>ROUND(I1722*H1722,3)</f>
        <v>0</v>
      </c>
      <c r="K1722" s="152"/>
      <c r="L1722" s="34"/>
      <c r="M1722" s="153" t="s">
        <v>1</v>
      </c>
      <c r="N1722" s="154" t="s">
        <v>44</v>
      </c>
      <c r="O1722" s="59"/>
      <c r="P1722" s="155">
        <f>O1722*H1722</f>
        <v>0</v>
      </c>
      <c r="Q1722" s="155">
        <v>0</v>
      </c>
      <c r="R1722" s="155">
        <f>Q1722*H1722</f>
        <v>0</v>
      </c>
      <c r="S1722" s="155">
        <v>0</v>
      </c>
      <c r="T1722" s="156">
        <f>S1722*H1722</f>
        <v>0</v>
      </c>
      <c r="U1722" s="33"/>
      <c r="V1722" s="33"/>
      <c r="W1722" s="33"/>
      <c r="X1722" s="33"/>
      <c r="Y1722" s="33"/>
      <c r="Z1722" s="33"/>
      <c r="AA1722" s="33"/>
      <c r="AB1722" s="33"/>
      <c r="AC1722" s="33"/>
      <c r="AD1722" s="33"/>
      <c r="AE1722" s="33"/>
      <c r="AR1722" s="157" t="s">
        <v>325</v>
      </c>
      <c r="AT1722" s="157" t="s">
        <v>171</v>
      </c>
      <c r="AU1722" s="157" t="s">
        <v>176</v>
      </c>
      <c r="AY1722" s="18" t="s">
        <v>169</v>
      </c>
      <c r="BE1722" s="158">
        <f>IF(N1722="základná",J1722,0)</f>
        <v>0</v>
      </c>
      <c r="BF1722" s="158">
        <f>IF(N1722="znížená",J1722,0)</f>
        <v>0</v>
      </c>
      <c r="BG1722" s="158">
        <f>IF(N1722="zákl. prenesená",J1722,0)</f>
        <v>0</v>
      </c>
      <c r="BH1722" s="158">
        <f>IF(N1722="zníž. prenesená",J1722,0)</f>
        <v>0</v>
      </c>
      <c r="BI1722" s="158">
        <f>IF(N1722="nulová",J1722,0)</f>
        <v>0</v>
      </c>
      <c r="BJ1722" s="18" t="s">
        <v>176</v>
      </c>
      <c r="BK1722" s="159">
        <f>ROUND(I1722*H1722,3)</f>
        <v>0</v>
      </c>
      <c r="BL1722" s="18" t="s">
        <v>325</v>
      </c>
      <c r="BM1722" s="157" t="s">
        <v>2171</v>
      </c>
    </row>
    <row r="1723" spans="1:65" s="12" customFormat="1" ht="22.75" customHeight="1">
      <c r="B1723" s="132"/>
      <c r="D1723" s="133" t="s">
        <v>77</v>
      </c>
      <c r="E1723" s="143" t="s">
        <v>2172</v>
      </c>
      <c r="F1723" s="143" t="s">
        <v>2173</v>
      </c>
      <c r="I1723" s="135"/>
      <c r="J1723" s="144">
        <f>BK1723</f>
        <v>0</v>
      </c>
      <c r="L1723" s="132"/>
      <c r="M1723" s="137"/>
      <c r="N1723" s="138"/>
      <c r="O1723" s="138"/>
      <c r="P1723" s="139">
        <f>SUM(P1724:P1727)</f>
        <v>0</v>
      </c>
      <c r="Q1723" s="138"/>
      <c r="R1723" s="139">
        <f>SUM(R1724:R1727)</f>
        <v>0</v>
      </c>
      <c r="S1723" s="138"/>
      <c r="T1723" s="140">
        <f>SUM(T1724:T1727)</f>
        <v>0</v>
      </c>
      <c r="AR1723" s="133" t="s">
        <v>176</v>
      </c>
      <c r="AT1723" s="141" t="s">
        <v>77</v>
      </c>
      <c r="AU1723" s="141" t="s">
        <v>86</v>
      </c>
      <c r="AY1723" s="133" t="s">
        <v>169</v>
      </c>
      <c r="BK1723" s="142">
        <f>SUM(BK1724:BK1727)</f>
        <v>0</v>
      </c>
    </row>
    <row r="1724" spans="1:65" s="2" customFormat="1" ht="37.75" customHeight="1">
      <c r="A1724" s="33"/>
      <c r="B1724" s="145"/>
      <c r="C1724" s="146" t="s">
        <v>2174</v>
      </c>
      <c r="D1724" s="146" t="s">
        <v>171</v>
      </c>
      <c r="E1724" s="147" t="s">
        <v>2175</v>
      </c>
      <c r="F1724" s="148" t="s">
        <v>2176</v>
      </c>
      <c r="G1724" s="149" t="s">
        <v>1</v>
      </c>
      <c r="H1724" s="150">
        <v>5</v>
      </c>
      <c r="I1724" s="151"/>
      <c r="J1724" s="150">
        <f>ROUND(I1724*H1724,3)</f>
        <v>0</v>
      </c>
      <c r="K1724" s="152"/>
      <c r="L1724" s="34"/>
      <c r="M1724" s="153" t="s">
        <v>1</v>
      </c>
      <c r="N1724" s="154" t="s">
        <v>44</v>
      </c>
      <c r="O1724" s="59"/>
      <c r="P1724" s="155">
        <f>O1724*H1724</f>
        <v>0</v>
      </c>
      <c r="Q1724" s="155">
        <v>0</v>
      </c>
      <c r="R1724" s="155">
        <f>Q1724*H1724</f>
        <v>0</v>
      </c>
      <c r="S1724" s="155">
        <v>0</v>
      </c>
      <c r="T1724" s="156">
        <f>S1724*H1724</f>
        <v>0</v>
      </c>
      <c r="U1724" s="33"/>
      <c r="V1724" s="33"/>
      <c r="W1724" s="33"/>
      <c r="X1724" s="33"/>
      <c r="Y1724" s="33"/>
      <c r="Z1724" s="33"/>
      <c r="AA1724" s="33"/>
      <c r="AB1724" s="33"/>
      <c r="AC1724" s="33"/>
      <c r="AD1724" s="33"/>
      <c r="AE1724" s="33"/>
      <c r="AR1724" s="157" t="s">
        <v>325</v>
      </c>
      <c r="AT1724" s="157" t="s">
        <v>171</v>
      </c>
      <c r="AU1724" s="157" t="s">
        <v>176</v>
      </c>
      <c r="AY1724" s="18" t="s">
        <v>169</v>
      </c>
      <c r="BE1724" s="158">
        <f>IF(N1724="základná",J1724,0)</f>
        <v>0</v>
      </c>
      <c r="BF1724" s="158">
        <f>IF(N1724="znížená",J1724,0)</f>
        <v>0</v>
      </c>
      <c r="BG1724" s="158">
        <f>IF(N1724="zákl. prenesená",J1724,0)</f>
        <v>0</v>
      </c>
      <c r="BH1724" s="158">
        <f>IF(N1724="zníž. prenesená",J1724,0)</f>
        <v>0</v>
      </c>
      <c r="BI1724" s="158">
        <f>IF(N1724="nulová",J1724,0)</f>
        <v>0</v>
      </c>
      <c r="BJ1724" s="18" t="s">
        <v>176</v>
      </c>
      <c r="BK1724" s="159">
        <f>ROUND(I1724*H1724,3)</f>
        <v>0</v>
      </c>
      <c r="BL1724" s="18" t="s">
        <v>325</v>
      </c>
      <c r="BM1724" s="157" t="s">
        <v>2177</v>
      </c>
    </row>
    <row r="1725" spans="1:65" s="2" customFormat="1" ht="14.4" customHeight="1">
      <c r="A1725" s="33"/>
      <c r="B1725" s="145"/>
      <c r="C1725" s="146" t="s">
        <v>2178</v>
      </c>
      <c r="D1725" s="146" t="s">
        <v>171</v>
      </c>
      <c r="E1725" s="147" t="s">
        <v>2179</v>
      </c>
      <c r="F1725" s="148" t="s">
        <v>2180</v>
      </c>
      <c r="G1725" s="149" t="s">
        <v>369</v>
      </c>
      <c r="H1725" s="150">
        <v>10</v>
      </c>
      <c r="I1725" s="151"/>
      <c r="J1725" s="150">
        <f>ROUND(I1725*H1725,3)</f>
        <v>0</v>
      </c>
      <c r="K1725" s="152"/>
      <c r="L1725" s="34"/>
      <c r="M1725" s="153" t="s">
        <v>1</v>
      </c>
      <c r="N1725" s="154" t="s">
        <v>44</v>
      </c>
      <c r="O1725" s="59"/>
      <c r="P1725" s="155">
        <f>O1725*H1725</f>
        <v>0</v>
      </c>
      <c r="Q1725" s="155">
        <v>0</v>
      </c>
      <c r="R1725" s="155">
        <f>Q1725*H1725</f>
        <v>0</v>
      </c>
      <c r="S1725" s="155">
        <v>0</v>
      </c>
      <c r="T1725" s="156">
        <f>S1725*H1725</f>
        <v>0</v>
      </c>
      <c r="U1725" s="33"/>
      <c r="V1725" s="33"/>
      <c r="W1725" s="33"/>
      <c r="X1725" s="33"/>
      <c r="Y1725" s="33"/>
      <c r="Z1725" s="33"/>
      <c r="AA1725" s="33"/>
      <c r="AB1725" s="33"/>
      <c r="AC1725" s="33"/>
      <c r="AD1725" s="33"/>
      <c r="AE1725" s="33"/>
      <c r="AR1725" s="157" t="s">
        <v>325</v>
      </c>
      <c r="AT1725" s="157" t="s">
        <v>171</v>
      </c>
      <c r="AU1725" s="157" t="s">
        <v>176</v>
      </c>
      <c r="AY1725" s="18" t="s">
        <v>169</v>
      </c>
      <c r="BE1725" s="158">
        <f>IF(N1725="základná",J1725,0)</f>
        <v>0</v>
      </c>
      <c r="BF1725" s="158">
        <f>IF(N1725="znížená",J1725,0)</f>
        <v>0</v>
      </c>
      <c r="BG1725" s="158">
        <f>IF(N1725="zákl. prenesená",J1725,0)</f>
        <v>0</v>
      </c>
      <c r="BH1725" s="158">
        <f>IF(N1725="zníž. prenesená",J1725,0)</f>
        <v>0</v>
      </c>
      <c r="BI1725" s="158">
        <f>IF(N1725="nulová",J1725,0)</f>
        <v>0</v>
      </c>
      <c r="BJ1725" s="18" t="s">
        <v>176</v>
      </c>
      <c r="BK1725" s="159">
        <f>ROUND(I1725*H1725,3)</f>
        <v>0</v>
      </c>
      <c r="BL1725" s="18" t="s">
        <v>325</v>
      </c>
      <c r="BM1725" s="157" t="s">
        <v>2181</v>
      </c>
    </row>
    <row r="1726" spans="1:65" s="2" customFormat="1" ht="37.75" customHeight="1">
      <c r="A1726" s="33"/>
      <c r="B1726" s="145"/>
      <c r="C1726" s="192" t="s">
        <v>2182</v>
      </c>
      <c r="D1726" s="192" t="s">
        <v>345</v>
      </c>
      <c r="E1726" s="193" t="s">
        <v>2183</v>
      </c>
      <c r="F1726" s="194" t="s">
        <v>2184</v>
      </c>
      <c r="G1726" s="195" t="s">
        <v>369</v>
      </c>
      <c r="H1726" s="196">
        <v>10</v>
      </c>
      <c r="I1726" s="197"/>
      <c r="J1726" s="196">
        <f>ROUND(I1726*H1726,3)</f>
        <v>0</v>
      </c>
      <c r="K1726" s="198"/>
      <c r="L1726" s="199"/>
      <c r="M1726" s="200" t="s">
        <v>1</v>
      </c>
      <c r="N1726" s="201" t="s">
        <v>44</v>
      </c>
      <c r="O1726" s="59"/>
      <c r="P1726" s="155">
        <f>O1726*H1726</f>
        <v>0</v>
      </c>
      <c r="Q1726" s="155">
        <v>0</v>
      </c>
      <c r="R1726" s="155">
        <f>Q1726*H1726</f>
        <v>0</v>
      </c>
      <c r="S1726" s="155">
        <v>0</v>
      </c>
      <c r="T1726" s="156">
        <f>S1726*H1726</f>
        <v>0</v>
      </c>
      <c r="U1726" s="33"/>
      <c r="V1726" s="33"/>
      <c r="W1726" s="33"/>
      <c r="X1726" s="33"/>
      <c r="Y1726" s="33"/>
      <c r="Z1726" s="33"/>
      <c r="AA1726" s="33"/>
      <c r="AB1726" s="33"/>
      <c r="AC1726" s="33"/>
      <c r="AD1726" s="33"/>
      <c r="AE1726" s="33"/>
      <c r="AR1726" s="157" t="s">
        <v>468</v>
      </c>
      <c r="AT1726" s="157" t="s">
        <v>345</v>
      </c>
      <c r="AU1726" s="157" t="s">
        <v>176</v>
      </c>
      <c r="AY1726" s="18" t="s">
        <v>169</v>
      </c>
      <c r="BE1726" s="158">
        <f>IF(N1726="základná",J1726,0)</f>
        <v>0</v>
      </c>
      <c r="BF1726" s="158">
        <f>IF(N1726="znížená",J1726,0)</f>
        <v>0</v>
      </c>
      <c r="BG1726" s="158">
        <f>IF(N1726="zákl. prenesená",J1726,0)</f>
        <v>0</v>
      </c>
      <c r="BH1726" s="158">
        <f>IF(N1726="zníž. prenesená",J1726,0)</f>
        <v>0</v>
      </c>
      <c r="BI1726" s="158">
        <f>IF(N1726="nulová",J1726,0)</f>
        <v>0</v>
      </c>
      <c r="BJ1726" s="18" t="s">
        <v>176</v>
      </c>
      <c r="BK1726" s="159">
        <f>ROUND(I1726*H1726,3)</f>
        <v>0</v>
      </c>
      <c r="BL1726" s="18" t="s">
        <v>325</v>
      </c>
      <c r="BM1726" s="157" t="s">
        <v>2185</v>
      </c>
    </row>
    <row r="1727" spans="1:65" s="2" customFormat="1" ht="24.15" customHeight="1">
      <c r="A1727" s="33"/>
      <c r="B1727" s="145"/>
      <c r="C1727" s="146" t="s">
        <v>2186</v>
      </c>
      <c r="D1727" s="146" t="s">
        <v>171</v>
      </c>
      <c r="E1727" s="147" t="s">
        <v>2187</v>
      </c>
      <c r="F1727" s="148" t="s">
        <v>2188</v>
      </c>
      <c r="G1727" s="149" t="s">
        <v>1488</v>
      </c>
      <c r="H1727" s="151"/>
      <c r="I1727" s="151"/>
      <c r="J1727" s="150">
        <f>ROUND(I1727*H1727,3)</f>
        <v>0</v>
      </c>
      <c r="K1727" s="152"/>
      <c r="L1727" s="34"/>
      <c r="M1727" s="153" t="s">
        <v>1</v>
      </c>
      <c r="N1727" s="154" t="s">
        <v>44</v>
      </c>
      <c r="O1727" s="59"/>
      <c r="P1727" s="155">
        <f>O1727*H1727</f>
        <v>0</v>
      </c>
      <c r="Q1727" s="155">
        <v>0</v>
      </c>
      <c r="R1727" s="155">
        <f>Q1727*H1727</f>
        <v>0</v>
      </c>
      <c r="S1727" s="155">
        <v>0</v>
      </c>
      <c r="T1727" s="156">
        <f>S1727*H1727</f>
        <v>0</v>
      </c>
      <c r="U1727" s="33"/>
      <c r="V1727" s="33"/>
      <c r="W1727" s="33"/>
      <c r="X1727" s="33"/>
      <c r="Y1727" s="33"/>
      <c r="Z1727" s="33"/>
      <c r="AA1727" s="33"/>
      <c r="AB1727" s="33"/>
      <c r="AC1727" s="33"/>
      <c r="AD1727" s="33"/>
      <c r="AE1727" s="33"/>
      <c r="AR1727" s="157" t="s">
        <v>325</v>
      </c>
      <c r="AT1727" s="157" t="s">
        <v>171</v>
      </c>
      <c r="AU1727" s="157" t="s">
        <v>176</v>
      </c>
      <c r="AY1727" s="18" t="s">
        <v>169</v>
      </c>
      <c r="BE1727" s="158">
        <f>IF(N1727="základná",J1727,0)</f>
        <v>0</v>
      </c>
      <c r="BF1727" s="158">
        <f>IF(N1727="znížená",J1727,0)</f>
        <v>0</v>
      </c>
      <c r="BG1727" s="158">
        <f>IF(N1727="zákl. prenesená",J1727,0)</f>
        <v>0</v>
      </c>
      <c r="BH1727" s="158">
        <f>IF(N1727="zníž. prenesená",J1727,0)</f>
        <v>0</v>
      </c>
      <c r="BI1727" s="158">
        <f>IF(N1727="nulová",J1727,0)</f>
        <v>0</v>
      </c>
      <c r="BJ1727" s="18" t="s">
        <v>176</v>
      </c>
      <c r="BK1727" s="159">
        <f>ROUND(I1727*H1727,3)</f>
        <v>0</v>
      </c>
      <c r="BL1727" s="18" t="s">
        <v>325</v>
      </c>
      <c r="BM1727" s="157" t="s">
        <v>2189</v>
      </c>
    </row>
    <row r="1728" spans="1:65" s="12" customFormat="1" ht="22.75" customHeight="1">
      <c r="B1728" s="132"/>
      <c r="D1728" s="133" t="s">
        <v>77</v>
      </c>
      <c r="E1728" s="143" t="s">
        <v>2190</v>
      </c>
      <c r="F1728" s="143" t="s">
        <v>2191</v>
      </c>
      <c r="I1728" s="135"/>
      <c r="J1728" s="144">
        <f>BK1728</f>
        <v>0</v>
      </c>
      <c r="L1728" s="132"/>
      <c r="M1728" s="137"/>
      <c r="N1728" s="138"/>
      <c r="O1728" s="138"/>
      <c r="P1728" s="139">
        <f>SUM(P1729:P1743)</f>
        <v>0</v>
      </c>
      <c r="Q1728" s="138"/>
      <c r="R1728" s="139">
        <f>SUM(R1729:R1743)</f>
        <v>0.48864638000000005</v>
      </c>
      <c r="S1728" s="138"/>
      <c r="T1728" s="140">
        <f>SUM(T1729:T1743)</f>
        <v>0</v>
      </c>
      <c r="AR1728" s="133" t="s">
        <v>176</v>
      </c>
      <c r="AT1728" s="141" t="s">
        <v>77</v>
      </c>
      <c r="AU1728" s="141" t="s">
        <v>86</v>
      </c>
      <c r="AY1728" s="133" t="s">
        <v>169</v>
      </c>
      <c r="BK1728" s="142">
        <f>SUM(BK1729:BK1743)</f>
        <v>0</v>
      </c>
    </row>
    <row r="1729" spans="1:65" s="2" customFormat="1" ht="24.15" customHeight="1">
      <c r="A1729" s="33"/>
      <c r="B1729" s="145"/>
      <c r="C1729" s="146" t="s">
        <v>2192</v>
      </c>
      <c r="D1729" s="146" t="s">
        <v>171</v>
      </c>
      <c r="E1729" s="147" t="s">
        <v>2193</v>
      </c>
      <c r="F1729" s="148" t="s">
        <v>2194</v>
      </c>
      <c r="G1729" s="149" t="s">
        <v>353</v>
      </c>
      <c r="H1729" s="150">
        <v>27.2</v>
      </c>
      <c r="I1729" s="151"/>
      <c r="J1729" s="150">
        <f>ROUND(I1729*H1729,3)</f>
        <v>0</v>
      </c>
      <c r="K1729" s="152"/>
      <c r="L1729" s="34"/>
      <c r="M1729" s="153" t="s">
        <v>1</v>
      </c>
      <c r="N1729" s="154" t="s">
        <v>44</v>
      </c>
      <c r="O1729" s="59"/>
      <c r="P1729" s="155">
        <f>O1729*H1729</f>
        <v>0</v>
      </c>
      <c r="Q1729" s="155">
        <v>2.6700000000000001E-3</v>
      </c>
      <c r="R1729" s="155">
        <f>Q1729*H1729</f>
        <v>7.2623999999999994E-2</v>
      </c>
      <c r="S1729" s="155">
        <v>0</v>
      </c>
      <c r="T1729" s="156">
        <f>S1729*H1729</f>
        <v>0</v>
      </c>
      <c r="U1729" s="33"/>
      <c r="V1729" s="33"/>
      <c r="W1729" s="33"/>
      <c r="X1729" s="33"/>
      <c r="Y1729" s="33"/>
      <c r="Z1729" s="33"/>
      <c r="AA1729" s="33"/>
      <c r="AB1729" s="33"/>
      <c r="AC1729" s="33"/>
      <c r="AD1729" s="33"/>
      <c r="AE1729" s="33"/>
      <c r="AR1729" s="157" t="s">
        <v>325</v>
      </c>
      <c r="AT1729" s="157" t="s">
        <v>171</v>
      </c>
      <c r="AU1729" s="157" t="s">
        <v>176</v>
      </c>
      <c r="AY1729" s="18" t="s">
        <v>169</v>
      </c>
      <c r="BE1729" s="158">
        <f>IF(N1729="základná",J1729,0)</f>
        <v>0</v>
      </c>
      <c r="BF1729" s="158">
        <f>IF(N1729="znížená",J1729,0)</f>
        <v>0</v>
      </c>
      <c r="BG1729" s="158">
        <f>IF(N1729="zákl. prenesená",J1729,0)</f>
        <v>0</v>
      </c>
      <c r="BH1729" s="158">
        <f>IF(N1729="zníž. prenesená",J1729,0)</f>
        <v>0</v>
      </c>
      <c r="BI1729" s="158">
        <f>IF(N1729="nulová",J1729,0)</f>
        <v>0</v>
      </c>
      <c r="BJ1729" s="18" t="s">
        <v>176</v>
      </c>
      <c r="BK1729" s="159">
        <f>ROUND(I1729*H1729,3)</f>
        <v>0</v>
      </c>
      <c r="BL1729" s="18" t="s">
        <v>325</v>
      </c>
      <c r="BM1729" s="157" t="s">
        <v>2195</v>
      </c>
    </row>
    <row r="1730" spans="1:65" s="14" customFormat="1">
      <c r="B1730" s="169"/>
      <c r="D1730" s="161" t="s">
        <v>178</v>
      </c>
      <c r="E1730" s="170" t="s">
        <v>1</v>
      </c>
      <c r="F1730" s="171" t="s">
        <v>1050</v>
      </c>
      <c r="H1730" s="170" t="s">
        <v>1</v>
      </c>
      <c r="I1730" s="172"/>
      <c r="L1730" s="169"/>
      <c r="M1730" s="173"/>
      <c r="N1730" s="174"/>
      <c r="O1730" s="174"/>
      <c r="P1730" s="174"/>
      <c r="Q1730" s="174"/>
      <c r="R1730" s="174"/>
      <c r="S1730" s="174"/>
      <c r="T1730" s="175"/>
      <c r="AT1730" s="170" t="s">
        <v>178</v>
      </c>
      <c r="AU1730" s="170" t="s">
        <v>176</v>
      </c>
      <c r="AV1730" s="14" t="s">
        <v>86</v>
      </c>
      <c r="AW1730" s="14" t="s">
        <v>33</v>
      </c>
      <c r="AX1730" s="14" t="s">
        <v>78</v>
      </c>
      <c r="AY1730" s="170" t="s">
        <v>169</v>
      </c>
    </row>
    <row r="1731" spans="1:65" s="13" customFormat="1">
      <c r="B1731" s="160"/>
      <c r="D1731" s="161" t="s">
        <v>178</v>
      </c>
      <c r="E1731" s="162" t="s">
        <v>1</v>
      </c>
      <c r="F1731" s="163" t="s">
        <v>2196</v>
      </c>
      <c r="H1731" s="164">
        <v>9.65</v>
      </c>
      <c r="I1731" s="165"/>
      <c r="L1731" s="160"/>
      <c r="M1731" s="166"/>
      <c r="N1731" s="167"/>
      <c r="O1731" s="167"/>
      <c r="P1731" s="167"/>
      <c r="Q1731" s="167"/>
      <c r="R1731" s="167"/>
      <c r="S1731" s="167"/>
      <c r="T1731" s="168"/>
      <c r="AT1731" s="162" t="s">
        <v>178</v>
      </c>
      <c r="AU1731" s="162" t="s">
        <v>176</v>
      </c>
      <c r="AV1731" s="13" t="s">
        <v>176</v>
      </c>
      <c r="AW1731" s="13" t="s">
        <v>33</v>
      </c>
      <c r="AX1731" s="13" t="s">
        <v>78</v>
      </c>
      <c r="AY1731" s="162" t="s">
        <v>169</v>
      </c>
    </row>
    <row r="1732" spans="1:65" s="14" customFormat="1">
      <c r="B1732" s="169"/>
      <c r="D1732" s="161" t="s">
        <v>178</v>
      </c>
      <c r="E1732" s="170" t="s">
        <v>1</v>
      </c>
      <c r="F1732" s="171" t="s">
        <v>1053</v>
      </c>
      <c r="H1732" s="170" t="s">
        <v>1</v>
      </c>
      <c r="I1732" s="172"/>
      <c r="L1732" s="169"/>
      <c r="M1732" s="173"/>
      <c r="N1732" s="174"/>
      <c r="O1732" s="174"/>
      <c r="P1732" s="174"/>
      <c r="Q1732" s="174"/>
      <c r="R1732" s="174"/>
      <c r="S1732" s="174"/>
      <c r="T1732" s="175"/>
      <c r="AT1732" s="170" t="s">
        <v>178</v>
      </c>
      <c r="AU1732" s="170" t="s">
        <v>176</v>
      </c>
      <c r="AV1732" s="14" t="s">
        <v>86</v>
      </c>
      <c r="AW1732" s="14" t="s">
        <v>33</v>
      </c>
      <c r="AX1732" s="14" t="s">
        <v>78</v>
      </c>
      <c r="AY1732" s="170" t="s">
        <v>169</v>
      </c>
    </row>
    <row r="1733" spans="1:65" s="13" customFormat="1">
      <c r="B1733" s="160"/>
      <c r="D1733" s="161" t="s">
        <v>178</v>
      </c>
      <c r="E1733" s="162" t="s">
        <v>1</v>
      </c>
      <c r="F1733" s="163" t="s">
        <v>2197</v>
      </c>
      <c r="H1733" s="164">
        <v>17.55</v>
      </c>
      <c r="I1733" s="165"/>
      <c r="L1733" s="160"/>
      <c r="M1733" s="166"/>
      <c r="N1733" s="167"/>
      <c r="O1733" s="167"/>
      <c r="P1733" s="167"/>
      <c r="Q1733" s="167"/>
      <c r="R1733" s="167"/>
      <c r="S1733" s="167"/>
      <c r="T1733" s="168"/>
      <c r="AT1733" s="162" t="s">
        <v>178</v>
      </c>
      <c r="AU1733" s="162" t="s">
        <v>176</v>
      </c>
      <c r="AV1733" s="13" t="s">
        <v>176</v>
      </c>
      <c r="AW1733" s="13" t="s">
        <v>33</v>
      </c>
      <c r="AX1733" s="13" t="s">
        <v>78</v>
      </c>
      <c r="AY1733" s="162" t="s">
        <v>169</v>
      </c>
    </row>
    <row r="1734" spans="1:65" s="15" customFormat="1">
      <c r="B1734" s="176"/>
      <c r="D1734" s="161" t="s">
        <v>178</v>
      </c>
      <c r="E1734" s="177" t="s">
        <v>1</v>
      </c>
      <c r="F1734" s="178" t="s">
        <v>186</v>
      </c>
      <c r="H1734" s="179">
        <v>27.200000000000003</v>
      </c>
      <c r="I1734" s="180"/>
      <c r="L1734" s="176"/>
      <c r="M1734" s="181"/>
      <c r="N1734" s="182"/>
      <c r="O1734" s="182"/>
      <c r="P1734" s="182"/>
      <c r="Q1734" s="182"/>
      <c r="R1734" s="182"/>
      <c r="S1734" s="182"/>
      <c r="T1734" s="183"/>
      <c r="AT1734" s="177" t="s">
        <v>178</v>
      </c>
      <c r="AU1734" s="177" t="s">
        <v>176</v>
      </c>
      <c r="AV1734" s="15" t="s">
        <v>175</v>
      </c>
      <c r="AW1734" s="15" t="s">
        <v>33</v>
      </c>
      <c r="AX1734" s="15" t="s">
        <v>86</v>
      </c>
      <c r="AY1734" s="177" t="s">
        <v>169</v>
      </c>
    </row>
    <row r="1735" spans="1:65" s="2" customFormat="1" ht="24.15" customHeight="1">
      <c r="A1735" s="33"/>
      <c r="B1735" s="145"/>
      <c r="C1735" s="146" t="s">
        <v>2198</v>
      </c>
      <c r="D1735" s="146" t="s">
        <v>171</v>
      </c>
      <c r="E1735" s="147" t="s">
        <v>2199</v>
      </c>
      <c r="F1735" s="148" t="s">
        <v>2200</v>
      </c>
      <c r="G1735" s="149" t="s">
        <v>328</v>
      </c>
      <c r="H1735" s="150">
        <v>25.41</v>
      </c>
      <c r="I1735" s="151"/>
      <c r="J1735" s="150">
        <f>ROUND(I1735*H1735,3)</f>
        <v>0</v>
      </c>
      <c r="K1735" s="152"/>
      <c r="L1735" s="34"/>
      <c r="M1735" s="153" t="s">
        <v>1</v>
      </c>
      <c r="N1735" s="154" t="s">
        <v>44</v>
      </c>
      <c r="O1735" s="59"/>
      <c r="P1735" s="155">
        <f>O1735*H1735</f>
        <v>0</v>
      </c>
      <c r="Q1735" s="155">
        <v>3.8500000000000001E-3</v>
      </c>
      <c r="R1735" s="155">
        <f>Q1735*H1735</f>
        <v>9.7828499999999999E-2</v>
      </c>
      <c r="S1735" s="155">
        <v>0</v>
      </c>
      <c r="T1735" s="156">
        <f>S1735*H1735</f>
        <v>0</v>
      </c>
      <c r="U1735" s="33"/>
      <c r="V1735" s="33"/>
      <c r="W1735" s="33"/>
      <c r="X1735" s="33"/>
      <c r="Y1735" s="33"/>
      <c r="Z1735" s="33"/>
      <c r="AA1735" s="33"/>
      <c r="AB1735" s="33"/>
      <c r="AC1735" s="33"/>
      <c r="AD1735" s="33"/>
      <c r="AE1735" s="33"/>
      <c r="AR1735" s="157" t="s">
        <v>325</v>
      </c>
      <c r="AT1735" s="157" t="s">
        <v>171</v>
      </c>
      <c r="AU1735" s="157" t="s">
        <v>176</v>
      </c>
      <c r="AY1735" s="18" t="s">
        <v>169</v>
      </c>
      <c r="BE1735" s="158">
        <f>IF(N1735="základná",J1735,0)</f>
        <v>0</v>
      </c>
      <c r="BF1735" s="158">
        <f>IF(N1735="znížená",J1735,0)</f>
        <v>0</v>
      </c>
      <c r="BG1735" s="158">
        <f>IF(N1735="zákl. prenesená",J1735,0)</f>
        <v>0</v>
      </c>
      <c r="BH1735" s="158">
        <f>IF(N1735="zníž. prenesená",J1735,0)</f>
        <v>0</v>
      </c>
      <c r="BI1735" s="158">
        <f>IF(N1735="nulová",J1735,0)</f>
        <v>0</v>
      </c>
      <c r="BJ1735" s="18" t="s">
        <v>176</v>
      </c>
      <c r="BK1735" s="159">
        <f>ROUND(I1735*H1735,3)</f>
        <v>0</v>
      </c>
      <c r="BL1735" s="18" t="s">
        <v>325</v>
      </c>
      <c r="BM1735" s="157" t="s">
        <v>2201</v>
      </c>
    </row>
    <row r="1736" spans="1:65" s="13" customFormat="1">
      <c r="B1736" s="160"/>
      <c r="D1736" s="161" t="s">
        <v>178</v>
      </c>
      <c r="E1736" s="162" t="s">
        <v>1</v>
      </c>
      <c r="F1736" s="163" t="s">
        <v>2202</v>
      </c>
      <c r="H1736" s="164">
        <v>18.760000000000002</v>
      </c>
      <c r="I1736" s="165"/>
      <c r="L1736" s="160"/>
      <c r="M1736" s="166"/>
      <c r="N1736" s="167"/>
      <c r="O1736" s="167"/>
      <c r="P1736" s="167"/>
      <c r="Q1736" s="167"/>
      <c r="R1736" s="167"/>
      <c r="S1736" s="167"/>
      <c r="T1736" s="168"/>
      <c r="AT1736" s="162" t="s">
        <v>178</v>
      </c>
      <c r="AU1736" s="162" t="s">
        <v>176</v>
      </c>
      <c r="AV1736" s="13" t="s">
        <v>176</v>
      </c>
      <c r="AW1736" s="13" t="s">
        <v>33</v>
      </c>
      <c r="AX1736" s="13" t="s">
        <v>78</v>
      </c>
      <c r="AY1736" s="162" t="s">
        <v>169</v>
      </c>
    </row>
    <row r="1737" spans="1:65" s="13" customFormat="1">
      <c r="B1737" s="160"/>
      <c r="D1737" s="161" t="s">
        <v>178</v>
      </c>
      <c r="E1737" s="162" t="s">
        <v>1</v>
      </c>
      <c r="F1737" s="163" t="s">
        <v>2203</v>
      </c>
      <c r="H1737" s="164">
        <v>6.65</v>
      </c>
      <c r="I1737" s="165"/>
      <c r="L1737" s="160"/>
      <c r="M1737" s="166"/>
      <c r="N1737" s="167"/>
      <c r="O1737" s="167"/>
      <c r="P1737" s="167"/>
      <c r="Q1737" s="167"/>
      <c r="R1737" s="167"/>
      <c r="S1737" s="167"/>
      <c r="T1737" s="168"/>
      <c r="AT1737" s="162" t="s">
        <v>178</v>
      </c>
      <c r="AU1737" s="162" t="s">
        <v>176</v>
      </c>
      <c r="AV1737" s="13" t="s">
        <v>176</v>
      </c>
      <c r="AW1737" s="13" t="s">
        <v>33</v>
      </c>
      <c r="AX1737" s="13" t="s">
        <v>78</v>
      </c>
      <c r="AY1737" s="162" t="s">
        <v>169</v>
      </c>
    </row>
    <row r="1738" spans="1:65" s="15" customFormat="1">
      <c r="B1738" s="176"/>
      <c r="D1738" s="161" t="s">
        <v>178</v>
      </c>
      <c r="E1738" s="177" t="s">
        <v>1</v>
      </c>
      <c r="F1738" s="178" t="s">
        <v>186</v>
      </c>
      <c r="H1738" s="179">
        <v>25.410000000000004</v>
      </c>
      <c r="I1738" s="180"/>
      <c r="L1738" s="176"/>
      <c r="M1738" s="181"/>
      <c r="N1738" s="182"/>
      <c r="O1738" s="182"/>
      <c r="P1738" s="182"/>
      <c r="Q1738" s="182"/>
      <c r="R1738" s="182"/>
      <c r="S1738" s="182"/>
      <c r="T1738" s="183"/>
      <c r="AT1738" s="177" t="s">
        <v>178</v>
      </c>
      <c r="AU1738" s="177" t="s">
        <v>176</v>
      </c>
      <c r="AV1738" s="15" t="s">
        <v>175</v>
      </c>
      <c r="AW1738" s="15" t="s">
        <v>33</v>
      </c>
      <c r="AX1738" s="15" t="s">
        <v>86</v>
      </c>
      <c r="AY1738" s="177" t="s">
        <v>169</v>
      </c>
    </row>
    <row r="1739" spans="1:65" s="2" customFormat="1" ht="24.15" customHeight="1">
      <c r="A1739" s="33"/>
      <c r="B1739" s="145"/>
      <c r="C1739" s="192" t="s">
        <v>2204</v>
      </c>
      <c r="D1739" s="192" t="s">
        <v>345</v>
      </c>
      <c r="E1739" s="193" t="s">
        <v>2205</v>
      </c>
      <c r="F1739" s="194" t="s">
        <v>2206</v>
      </c>
      <c r="G1739" s="195" t="s">
        <v>328</v>
      </c>
      <c r="H1739" s="196">
        <v>28.109000000000002</v>
      </c>
      <c r="I1739" s="197"/>
      <c r="J1739" s="196">
        <f>ROUND(I1739*H1739,3)</f>
        <v>0</v>
      </c>
      <c r="K1739" s="198"/>
      <c r="L1739" s="199"/>
      <c r="M1739" s="200" t="s">
        <v>1</v>
      </c>
      <c r="N1739" s="201" t="s">
        <v>44</v>
      </c>
      <c r="O1739" s="59"/>
      <c r="P1739" s="155">
        <f>O1739*H1739</f>
        <v>0</v>
      </c>
      <c r="Q1739" s="155">
        <v>1.132E-2</v>
      </c>
      <c r="R1739" s="155">
        <f>Q1739*H1739</f>
        <v>0.31819388000000004</v>
      </c>
      <c r="S1739" s="155">
        <v>0</v>
      </c>
      <c r="T1739" s="156">
        <f>S1739*H1739</f>
        <v>0</v>
      </c>
      <c r="U1739" s="33"/>
      <c r="V1739" s="33"/>
      <c r="W1739" s="33"/>
      <c r="X1739" s="33"/>
      <c r="Y1739" s="33"/>
      <c r="Z1739" s="33"/>
      <c r="AA1739" s="33"/>
      <c r="AB1739" s="33"/>
      <c r="AC1739" s="33"/>
      <c r="AD1739" s="33"/>
      <c r="AE1739" s="33"/>
      <c r="AR1739" s="157" t="s">
        <v>468</v>
      </c>
      <c r="AT1739" s="157" t="s">
        <v>345</v>
      </c>
      <c r="AU1739" s="157" t="s">
        <v>176</v>
      </c>
      <c r="AY1739" s="18" t="s">
        <v>169</v>
      </c>
      <c r="BE1739" s="158">
        <f>IF(N1739="základná",J1739,0)</f>
        <v>0</v>
      </c>
      <c r="BF1739" s="158">
        <f>IF(N1739="znížená",J1739,0)</f>
        <v>0</v>
      </c>
      <c r="BG1739" s="158">
        <f>IF(N1739="zákl. prenesená",J1739,0)</f>
        <v>0</v>
      </c>
      <c r="BH1739" s="158">
        <f>IF(N1739="zníž. prenesená",J1739,0)</f>
        <v>0</v>
      </c>
      <c r="BI1739" s="158">
        <f>IF(N1739="nulová",J1739,0)</f>
        <v>0</v>
      </c>
      <c r="BJ1739" s="18" t="s">
        <v>176</v>
      </c>
      <c r="BK1739" s="159">
        <f>ROUND(I1739*H1739,3)</f>
        <v>0</v>
      </c>
      <c r="BL1739" s="18" t="s">
        <v>325</v>
      </c>
      <c r="BM1739" s="157" t="s">
        <v>2207</v>
      </c>
    </row>
    <row r="1740" spans="1:65" s="13" customFormat="1">
      <c r="B1740" s="160"/>
      <c r="D1740" s="161" t="s">
        <v>178</v>
      </c>
      <c r="E1740" s="162" t="s">
        <v>1</v>
      </c>
      <c r="F1740" s="163" t="s">
        <v>2208</v>
      </c>
      <c r="H1740" s="164">
        <v>26.681000000000001</v>
      </c>
      <c r="I1740" s="165"/>
      <c r="L1740" s="160"/>
      <c r="M1740" s="166"/>
      <c r="N1740" s="167"/>
      <c r="O1740" s="167"/>
      <c r="P1740" s="167"/>
      <c r="Q1740" s="167"/>
      <c r="R1740" s="167"/>
      <c r="S1740" s="167"/>
      <c r="T1740" s="168"/>
      <c r="AT1740" s="162" t="s">
        <v>178</v>
      </c>
      <c r="AU1740" s="162" t="s">
        <v>176</v>
      </c>
      <c r="AV1740" s="13" t="s">
        <v>176</v>
      </c>
      <c r="AW1740" s="13" t="s">
        <v>33</v>
      </c>
      <c r="AX1740" s="13" t="s">
        <v>78</v>
      </c>
      <c r="AY1740" s="162" t="s">
        <v>169</v>
      </c>
    </row>
    <row r="1741" spans="1:65" s="13" customFormat="1">
      <c r="B1741" s="160"/>
      <c r="D1741" s="161" t="s">
        <v>178</v>
      </c>
      <c r="E1741" s="162" t="s">
        <v>1</v>
      </c>
      <c r="F1741" s="163" t="s">
        <v>2209</v>
      </c>
      <c r="H1741" s="164">
        <v>1.4279999999999999</v>
      </c>
      <c r="I1741" s="165"/>
      <c r="L1741" s="160"/>
      <c r="M1741" s="166"/>
      <c r="N1741" s="167"/>
      <c r="O1741" s="167"/>
      <c r="P1741" s="167"/>
      <c r="Q1741" s="167"/>
      <c r="R1741" s="167"/>
      <c r="S1741" s="167"/>
      <c r="T1741" s="168"/>
      <c r="AT1741" s="162" t="s">
        <v>178</v>
      </c>
      <c r="AU1741" s="162" t="s">
        <v>176</v>
      </c>
      <c r="AV1741" s="13" t="s">
        <v>176</v>
      </c>
      <c r="AW1741" s="13" t="s">
        <v>33</v>
      </c>
      <c r="AX1741" s="13" t="s">
        <v>78</v>
      </c>
      <c r="AY1741" s="162" t="s">
        <v>169</v>
      </c>
    </row>
    <row r="1742" spans="1:65" s="15" customFormat="1">
      <c r="B1742" s="176"/>
      <c r="D1742" s="161" t="s">
        <v>178</v>
      </c>
      <c r="E1742" s="177" t="s">
        <v>1</v>
      </c>
      <c r="F1742" s="178" t="s">
        <v>186</v>
      </c>
      <c r="H1742" s="179">
        <v>28.109000000000002</v>
      </c>
      <c r="I1742" s="180"/>
      <c r="L1742" s="176"/>
      <c r="M1742" s="181"/>
      <c r="N1742" s="182"/>
      <c r="O1742" s="182"/>
      <c r="P1742" s="182"/>
      <c r="Q1742" s="182"/>
      <c r="R1742" s="182"/>
      <c r="S1742" s="182"/>
      <c r="T1742" s="183"/>
      <c r="AT1742" s="177" t="s">
        <v>178</v>
      </c>
      <c r="AU1742" s="177" t="s">
        <v>176</v>
      </c>
      <c r="AV1742" s="15" t="s">
        <v>175</v>
      </c>
      <c r="AW1742" s="15" t="s">
        <v>33</v>
      </c>
      <c r="AX1742" s="15" t="s">
        <v>86</v>
      </c>
      <c r="AY1742" s="177" t="s">
        <v>169</v>
      </c>
    </row>
    <row r="1743" spans="1:65" s="2" customFormat="1" ht="24.15" customHeight="1">
      <c r="A1743" s="33"/>
      <c r="B1743" s="145"/>
      <c r="C1743" s="146" t="s">
        <v>2210</v>
      </c>
      <c r="D1743" s="146" t="s">
        <v>171</v>
      </c>
      <c r="E1743" s="147" t="s">
        <v>2211</v>
      </c>
      <c r="F1743" s="148" t="s">
        <v>2212</v>
      </c>
      <c r="G1743" s="149" t="s">
        <v>1488</v>
      </c>
      <c r="H1743" s="151"/>
      <c r="I1743" s="151"/>
      <c r="J1743" s="150">
        <f>ROUND(I1743*H1743,3)</f>
        <v>0</v>
      </c>
      <c r="K1743" s="152"/>
      <c r="L1743" s="34"/>
      <c r="M1743" s="153" t="s">
        <v>1</v>
      </c>
      <c r="N1743" s="154" t="s">
        <v>44</v>
      </c>
      <c r="O1743" s="59"/>
      <c r="P1743" s="155">
        <f>O1743*H1743</f>
        <v>0</v>
      </c>
      <c r="Q1743" s="155">
        <v>0</v>
      </c>
      <c r="R1743" s="155">
        <f>Q1743*H1743</f>
        <v>0</v>
      </c>
      <c r="S1743" s="155">
        <v>0</v>
      </c>
      <c r="T1743" s="156">
        <f>S1743*H1743</f>
        <v>0</v>
      </c>
      <c r="U1743" s="33"/>
      <c r="V1743" s="33"/>
      <c r="W1743" s="33"/>
      <c r="X1743" s="33"/>
      <c r="Y1743" s="33"/>
      <c r="Z1743" s="33"/>
      <c r="AA1743" s="33"/>
      <c r="AB1743" s="33"/>
      <c r="AC1743" s="33"/>
      <c r="AD1743" s="33"/>
      <c r="AE1743" s="33"/>
      <c r="AR1743" s="157" t="s">
        <v>325</v>
      </c>
      <c r="AT1743" s="157" t="s">
        <v>171</v>
      </c>
      <c r="AU1743" s="157" t="s">
        <v>176</v>
      </c>
      <c r="AY1743" s="18" t="s">
        <v>169</v>
      </c>
      <c r="BE1743" s="158">
        <f>IF(N1743="základná",J1743,0)</f>
        <v>0</v>
      </c>
      <c r="BF1743" s="158">
        <f>IF(N1743="znížená",J1743,0)</f>
        <v>0</v>
      </c>
      <c r="BG1743" s="158">
        <f>IF(N1743="zákl. prenesená",J1743,0)</f>
        <v>0</v>
      </c>
      <c r="BH1743" s="158">
        <f>IF(N1743="zníž. prenesená",J1743,0)</f>
        <v>0</v>
      </c>
      <c r="BI1743" s="158">
        <f>IF(N1743="nulová",J1743,0)</f>
        <v>0</v>
      </c>
      <c r="BJ1743" s="18" t="s">
        <v>176</v>
      </c>
      <c r="BK1743" s="159">
        <f>ROUND(I1743*H1743,3)</f>
        <v>0</v>
      </c>
      <c r="BL1743" s="18" t="s">
        <v>325</v>
      </c>
      <c r="BM1743" s="157" t="s">
        <v>2213</v>
      </c>
    </row>
    <row r="1744" spans="1:65" s="12" customFormat="1" ht="22.75" customHeight="1">
      <c r="B1744" s="132"/>
      <c r="D1744" s="133" t="s">
        <v>77</v>
      </c>
      <c r="E1744" s="143" t="s">
        <v>2214</v>
      </c>
      <c r="F1744" s="143" t="s">
        <v>2215</v>
      </c>
      <c r="I1744" s="135"/>
      <c r="J1744" s="144">
        <f>BK1744</f>
        <v>0</v>
      </c>
      <c r="L1744" s="132"/>
      <c r="M1744" s="137"/>
      <c r="N1744" s="138"/>
      <c r="O1744" s="138"/>
      <c r="P1744" s="139">
        <f>SUM(P1745:P1938)</f>
        <v>0</v>
      </c>
      <c r="Q1744" s="138"/>
      <c r="R1744" s="139">
        <f>SUM(R1745:R1938)</f>
        <v>1.9385044800000002</v>
      </c>
      <c r="S1744" s="138"/>
      <c r="T1744" s="140">
        <f>SUM(T1745:T1938)</f>
        <v>0</v>
      </c>
      <c r="AR1744" s="133" t="s">
        <v>176</v>
      </c>
      <c r="AT1744" s="141" t="s">
        <v>77</v>
      </c>
      <c r="AU1744" s="141" t="s">
        <v>86</v>
      </c>
      <c r="AY1744" s="133" t="s">
        <v>169</v>
      </c>
      <c r="BK1744" s="142">
        <f>SUM(BK1745:BK1938)</f>
        <v>0</v>
      </c>
    </row>
    <row r="1745" spans="1:65" s="2" customFormat="1" ht="24.15" customHeight="1">
      <c r="A1745" s="33"/>
      <c r="B1745" s="145"/>
      <c r="C1745" s="146" t="s">
        <v>2216</v>
      </c>
      <c r="D1745" s="146" t="s">
        <v>171</v>
      </c>
      <c r="E1745" s="147" t="s">
        <v>2217</v>
      </c>
      <c r="F1745" s="148" t="s">
        <v>2218</v>
      </c>
      <c r="G1745" s="149" t="s">
        <v>2219</v>
      </c>
      <c r="H1745" s="150">
        <v>164.42400000000001</v>
      </c>
      <c r="I1745" s="151"/>
      <c r="J1745" s="150">
        <f>ROUND(I1745*H1745,3)</f>
        <v>0</v>
      </c>
      <c r="K1745" s="152"/>
      <c r="L1745" s="34"/>
      <c r="M1745" s="153" t="s">
        <v>1</v>
      </c>
      <c r="N1745" s="154" t="s">
        <v>44</v>
      </c>
      <c r="O1745" s="59"/>
      <c r="P1745" s="155">
        <f>O1745*H1745</f>
        <v>0</v>
      </c>
      <c r="Q1745" s="155">
        <v>0</v>
      </c>
      <c r="R1745" s="155">
        <f>Q1745*H1745</f>
        <v>0</v>
      </c>
      <c r="S1745" s="155">
        <v>0</v>
      </c>
      <c r="T1745" s="156">
        <f>S1745*H1745</f>
        <v>0</v>
      </c>
      <c r="U1745" s="33"/>
      <c r="V1745" s="33"/>
      <c r="W1745" s="33"/>
      <c r="X1745" s="33"/>
      <c r="Y1745" s="33"/>
      <c r="Z1745" s="33"/>
      <c r="AA1745" s="33"/>
      <c r="AB1745" s="33"/>
      <c r="AC1745" s="33"/>
      <c r="AD1745" s="33"/>
      <c r="AE1745" s="33"/>
      <c r="AR1745" s="157" t="s">
        <v>325</v>
      </c>
      <c r="AT1745" s="157" t="s">
        <v>171</v>
      </c>
      <c r="AU1745" s="157" t="s">
        <v>176</v>
      </c>
      <c r="AY1745" s="18" t="s">
        <v>169</v>
      </c>
      <c r="BE1745" s="158">
        <f>IF(N1745="základná",J1745,0)</f>
        <v>0</v>
      </c>
      <c r="BF1745" s="158">
        <f>IF(N1745="znížená",J1745,0)</f>
        <v>0</v>
      </c>
      <c r="BG1745" s="158">
        <f>IF(N1745="zákl. prenesená",J1745,0)</f>
        <v>0</v>
      </c>
      <c r="BH1745" s="158">
        <f>IF(N1745="zníž. prenesená",J1745,0)</f>
        <v>0</v>
      </c>
      <c r="BI1745" s="158">
        <f>IF(N1745="nulová",J1745,0)</f>
        <v>0</v>
      </c>
      <c r="BJ1745" s="18" t="s">
        <v>176</v>
      </c>
      <c r="BK1745" s="159">
        <f>ROUND(I1745*H1745,3)</f>
        <v>0</v>
      </c>
      <c r="BL1745" s="18" t="s">
        <v>325</v>
      </c>
      <c r="BM1745" s="157" t="s">
        <v>2220</v>
      </c>
    </row>
    <row r="1746" spans="1:65" s="14" customFormat="1">
      <c r="B1746" s="169"/>
      <c r="D1746" s="161" t="s">
        <v>178</v>
      </c>
      <c r="E1746" s="170" t="s">
        <v>1</v>
      </c>
      <c r="F1746" s="171" t="s">
        <v>2221</v>
      </c>
      <c r="H1746" s="170" t="s">
        <v>1</v>
      </c>
      <c r="I1746" s="172"/>
      <c r="L1746" s="169"/>
      <c r="M1746" s="173"/>
      <c r="N1746" s="174"/>
      <c r="O1746" s="174"/>
      <c r="P1746" s="174"/>
      <c r="Q1746" s="174"/>
      <c r="R1746" s="174"/>
      <c r="S1746" s="174"/>
      <c r="T1746" s="175"/>
      <c r="AT1746" s="170" t="s">
        <v>178</v>
      </c>
      <c r="AU1746" s="170" t="s">
        <v>176</v>
      </c>
      <c r="AV1746" s="14" t="s">
        <v>86</v>
      </c>
      <c r="AW1746" s="14" t="s">
        <v>33</v>
      </c>
      <c r="AX1746" s="14" t="s">
        <v>78</v>
      </c>
      <c r="AY1746" s="170" t="s">
        <v>169</v>
      </c>
    </row>
    <row r="1747" spans="1:65" s="13" customFormat="1">
      <c r="B1747" s="160"/>
      <c r="D1747" s="161" t="s">
        <v>178</v>
      </c>
      <c r="E1747" s="162" t="s">
        <v>1</v>
      </c>
      <c r="F1747" s="163" t="s">
        <v>2222</v>
      </c>
      <c r="H1747" s="164">
        <v>96.88</v>
      </c>
      <c r="I1747" s="165"/>
      <c r="L1747" s="160"/>
      <c r="M1747" s="166"/>
      <c r="N1747" s="167"/>
      <c r="O1747" s="167"/>
      <c r="P1747" s="167"/>
      <c r="Q1747" s="167"/>
      <c r="R1747" s="167"/>
      <c r="S1747" s="167"/>
      <c r="T1747" s="168"/>
      <c r="AT1747" s="162" t="s">
        <v>178</v>
      </c>
      <c r="AU1747" s="162" t="s">
        <v>176</v>
      </c>
      <c r="AV1747" s="13" t="s">
        <v>176</v>
      </c>
      <c r="AW1747" s="13" t="s">
        <v>33</v>
      </c>
      <c r="AX1747" s="13" t="s">
        <v>78</v>
      </c>
      <c r="AY1747" s="162" t="s">
        <v>169</v>
      </c>
    </row>
    <row r="1748" spans="1:65" s="13" customFormat="1">
      <c r="B1748" s="160"/>
      <c r="D1748" s="161" t="s">
        <v>178</v>
      </c>
      <c r="E1748" s="162" t="s">
        <v>1</v>
      </c>
      <c r="F1748" s="163" t="s">
        <v>2223</v>
      </c>
      <c r="H1748" s="164">
        <v>66.349999999999994</v>
      </c>
      <c r="I1748" s="165"/>
      <c r="L1748" s="160"/>
      <c r="M1748" s="166"/>
      <c r="N1748" s="167"/>
      <c r="O1748" s="167"/>
      <c r="P1748" s="167"/>
      <c r="Q1748" s="167"/>
      <c r="R1748" s="167"/>
      <c r="S1748" s="167"/>
      <c r="T1748" s="168"/>
      <c r="AT1748" s="162" t="s">
        <v>178</v>
      </c>
      <c r="AU1748" s="162" t="s">
        <v>176</v>
      </c>
      <c r="AV1748" s="13" t="s">
        <v>176</v>
      </c>
      <c r="AW1748" s="13" t="s">
        <v>33</v>
      </c>
      <c r="AX1748" s="13" t="s">
        <v>78</v>
      </c>
      <c r="AY1748" s="162" t="s">
        <v>169</v>
      </c>
    </row>
    <row r="1749" spans="1:65" s="16" customFormat="1">
      <c r="B1749" s="184"/>
      <c r="D1749" s="161" t="s">
        <v>178</v>
      </c>
      <c r="E1749" s="185" t="s">
        <v>1</v>
      </c>
      <c r="F1749" s="186" t="s">
        <v>201</v>
      </c>
      <c r="H1749" s="187">
        <v>163.22999999999999</v>
      </c>
      <c r="I1749" s="188"/>
      <c r="L1749" s="184"/>
      <c r="M1749" s="189"/>
      <c r="N1749" s="190"/>
      <c r="O1749" s="190"/>
      <c r="P1749" s="190"/>
      <c r="Q1749" s="190"/>
      <c r="R1749" s="190"/>
      <c r="S1749" s="190"/>
      <c r="T1749" s="191"/>
      <c r="AT1749" s="185" t="s">
        <v>178</v>
      </c>
      <c r="AU1749" s="185" t="s">
        <v>176</v>
      </c>
      <c r="AV1749" s="16" t="s">
        <v>187</v>
      </c>
      <c r="AW1749" s="16" t="s">
        <v>33</v>
      </c>
      <c r="AX1749" s="16" t="s">
        <v>78</v>
      </c>
      <c r="AY1749" s="185" t="s">
        <v>169</v>
      </c>
    </row>
    <row r="1750" spans="1:65" s="13" customFormat="1">
      <c r="B1750" s="160"/>
      <c r="D1750" s="161" t="s">
        <v>178</v>
      </c>
      <c r="E1750" s="162" t="s">
        <v>1</v>
      </c>
      <c r="F1750" s="163" t="s">
        <v>2224</v>
      </c>
      <c r="H1750" s="164">
        <v>1.194</v>
      </c>
      <c r="I1750" s="165"/>
      <c r="L1750" s="160"/>
      <c r="M1750" s="166"/>
      <c r="N1750" s="167"/>
      <c r="O1750" s="167"/>
      <c r="P1750" s="167"/>
      <c r="Q1750" s="167"/>
      <c r="R1750" s="167"/>
      <c r="S1750" s="167"/>
      <c r="T1750" s="168"/>
      <c r="AT1750" s="162" t="s">
        <v>178</v>
      </c>
      <c r="AU1750" s="162" t="s">
        <v>176</v>
      </c>
      <c r="AV1750" s="13" t="s">
        <v>176</v>
      </c>
      <c r="AW1750" s="13" t="s">
        <v>33</v>
      </c>
      <c r="AX1750" s="13" t="s">
        <v>78</v>
      </c>
      <c r="AY1750" s="162" t="s">
        <v>169</v>
      </c>
    </row>
    <row r="1751" spans="1:65" s="15" customFormat="1">
      <c r="B1751" s="176"/>
      <c r="D1751" s="161" t="s">
        <v>178</v>
      </c>
      <c r="E1751" s="177" t="s">
        <v>1</v>
      </c>
      <c r="F1751" s="178" t="s">
        <v>186</v>
      </c>
      <c r="H1751" s="179">
        <v>164.42399999999998</v>
      </c>
      <c r="I1751" s="180"/>
      <c r="L1751" s="176"/>
      <c r="M1751" s="181"/>
      <c r="N1751" s="182"/>
      <c r="O1751" s="182"/>
      <c r="P1751" s="182"/>
      <c r="Q1751" s="182"/>
      <c r="R1751" s="182"/>
      <c r="S1751" s="182"/>
      <c r="T1751" s="183"/>
      <c r="AT1751" s="177" t="s">
        <v>178</v>
      </c>
      <c r="AU1751" s="177" t="s">
        <v>176</v>
      </c>
      <c r="AV1751" s="15" t="s">
        <v>175</v>
      </c>
      <c r="AW1751" s="15" t="s">
        <v>33</v>
      </c>
      <c r="AX1751" s="15" t="s">
        <v>86</v>
      </c>
      <c r="AY1751" s="177" t="s">
        <v>169</v>
      </c>
    </row>
    <row r="1752" spans="1:65" s="2" customFormat="1" ht="24.15" customHeight="1">
      <c r="A1752" s="33"/>
      <c r="B1752" s="145"/>
      <c r="C1752" s="192" t="s">
        <v>2225</v>
      </c>
      <c r="D1752" s="192" t="s">
        <v>345</v>
      </c>
      <c r="E1752" s="193" t="s">
        <v>2226</v>
      </c>
      <c r="F1752" s="194" t="s">
        <v>2227</v>
      </c>
      <c r="G1752" s="195" t="s">
        <v>328</v>
      </c>
      <c r="H1752" s="196">
        <v>189.08799999999999</v>
      </c>
      <c r="I1752" s="197"/>
      <c r="J1752" s="196">
        <f>ROUND(I1752*H1752,3)</f>
        <v>0</v>
      </c>
      <c r="K1752" s="198"/>
      <c r="L1752" s="199"/>
      <c r="M1752" s="200" t="s">
        <v>1</v>
      </c>
      <c r="N1752" s="201" t="s">
        <v>44</v>
      </c>
      <c r="O1752" s="59"/>
      <c r="P1752" s="155">
        <f>O1752*H1752</f>
        <v>0</v>
      </c>
      <c r="Q1752" s="155">
        <v>3.3E-3</v>
      </c>
      <c r="R1752" s="155">
        <f>Q1752*H1752</f>
        <v>0.62399039999999995</v>
      </c>
      <c r="S1752" s="155">
        <v>0</v>
      </c>
      <c r="T1752" s="156">
        <f>S1752*H1752</f>
        <v>0</v>
      </c>
      <c r="U1752" s="33"/>
      <c r="V1752" s="33"/>
      <c r="W1752" s="33"/>
      <c r="X1752" s="33"/>
      <c r="Y1752" s="33"/>
      <c r="Z1752" s="33"/>
      <c r="AA1752" s="33"/>
      <c r="AB1752" s="33"/>
      <c r="AC1752" s="33"/>
      <c r="AD1752" s="33"/>
      <c r="AE1752" s="33"/>
      <c r="AR1752" s="157" t="s">
        <v>468</v>
      </c>
      <c r="AT1752" s="157" t="s">
        <v>345</v>
      </c>
      <c r="AU1752" s="157" t="s">
        <v>176</v>
      </c>
      <c r="AY1752" s="18" t="s">
        <v>169</v>
      </c>
      <c r="BE1752" s="158">
        <f>IF(N1752="základná",J1752,0)</f>
        <v>0</v>
      </c>
      <c r="BF1752" s="158">
        <f>IF(N1752="znížená",J1752,0)</f>
        <v>0</v>
      </c>
      <c r="BG1752" s="158">
        <f>IF(N1752="zákl. prenesená",J1752,0)</f>
        <v>0</v>
      </c>
      <c r="BH1752" s="158">
        <f>IF(N1752="zníž. prenesená",J1752,0)</f>
        <v>0</v>
      </c>
      <c r="BI1752" s="158">
        <f>IF(N1752="nulová",J1752,0)</f>
        <v>0</v>
      </c>
      <c r="BJ1752" s="18" t="s">
        <v>176</v>
      </c>
      <c r="BK1752" s="159">
        <f>ROUND(I1752*H1752,3)</f>
        <v>0</v>
      </c>
      <c r="BL1752" s="18" t="s">
        <v>325</v>
      </c>
      <c r="BM1752" s="157" t="s">
        <v>2228</v>
      </c>
    </row>
    <row r="1753" spans="1:65" s="13" customFormat="1">
      <c r="B1753" s="160"/>
      <c r="D1753" s="161" t="s">
        <v>178</v>
      </c>
      <c r="E1753" s="162" t="s">
        <v>1</v>
      </c>
      <c r="F1753" s="163" t="s">
        <v>2229</v>
      </c>
      <c r="H1753" s="164">
        <v>164.42400000000001</v>
      </c>
      <c r="I1753" s="165"/>
      <c r="L1753" s="160"/>
      <c r="M1753" s="166"/>
      <c r="N1753" s="167"/>
      <c r="O1753" s="167"/>
      <c r="P1753" s="167"/>
      <c r="Q1753" s="167"/>
      <c r="R1753" s="167"/>
      <c r="S1753" s="167"/>
      <c r="T1753" s="168"/>
      <c r="AT1753" s="162" t="s">
        <v>178</v>
      </c>
      <c r="AU1753" s="162" t="s">
        <v>176</v>
      </c>
      <c r="AV1753" s="13" t="s">
        <v>176</v>
      </c>
      <c r="AW1753" s="13" t="s">
        <v>33</v>
      </c>
      <c r="AX1753" s="13" t="s">
        <v>78</v>
      </c>
      <c r="AY1753" s="162" t="s">
        <v>169</v>
      </c>
    </row>
    <row r="1754" spans="1:65" s="13" customFormat="1">
      <c r="B1754" s="160"/>
      <c r="D1754" s="161" t="s">
        <v>178</v>
      </c>
      <c r="E1754" s="162" t="s">
        <v>1</v>
      </c>
      <c r="F1754" s="163" t="s">
        <v>2230</v>
      </c>
      <c r="H1754" s="164">
        <v>24.664000000000001</v>
      </c>
      <c r="I1754" s="165"/>
      <c r="L1754" s="160"/>
      <c r="M1754" s="166"/>
      <c r="N1754" s="167"/>
      <c r="O1754" s="167"/>
      <c r="P1754" s="167"/>
      <c r="Q1754" s="167"/>
      <c r="R1754" s="167"/>
      <c r="S1754" s="167"/>
      <c r="T1754" s="168"/>
      <c r="AT1754" s="162" t="s">
        <v>178</v>
      </c>
      <c r="AU1754" s="162" t="s">
        <v>176</v>
      </c>
      <c r="AV1754" s="13" t="s">
        <v>176</v>
      </c>
      <c r="AW1754" s="13" t="s">
        <v>33</v>
      </c>
      <c r="AX1754" s="13" t="s">
        <v>78</v>
      </c>
      <c r="AY1754" s="162" t="s">
        <v>169</v>
      </c>
    </row>
    <row r="1755" spans="1:65" s="15" customFormat="1">
      <c r="B1755" s="176"/>
      <c r="D1755" s="161" t="s">
        <v>178</v>
      </c>
      <c r="E1755" s="177" t="s">
        <v>1</v>
      </c>
      <c r="F1755" s="178" t="s">
        <v>186</v>
      </c>
      <c r="H1755" s="179">
        <v>189.08800000000002</v>
      </c>
      <c r="I1755" s="180"/>
      <c r="L1755" s="176"/>
      <c r="M1755" s="181"/>
      <c r="N1755" s="182"/>
      <c r="O1755" s="182"/>
      <c r="P1755" s="182"/>
      <c r="Q1755" s="182"/>
      <c r="R1755" s="182"/>
      <c r="S1755" s="182"/>
      <c r="T1755" s="183"/>
      <c r="AT1755" s="177" t="s">
        <v>178</v>
      </c>
      <c r="AU1755" s="177" t="s">
        <v>176</v>
      </c>
      <c r="AV1755" s="15" t="s">
        <v>175</v>
      </c>
      <c r="AW1755" s="15" t="s">
        <v>33</v>
      </c>
      <c r="AX1755" s="15" t="s">
        <v>86</v>
      </c>
      <c r="AY1755" s="177" t="s">
        <v>169</v>
      </c>
    </row>
    <row r="1756" spans="1:65" s="2" customFormat="1" ht="24.15" customHeight="1">
      <c r="A1756" s="33"/>
      <c r="B1756" s="145"/>
      <c r="C1756" s="146" t="s">
        <v>2231</v>
      </c>
      <c r="D1756" s="146" t="s">
        <v>171</v>
      </c>
      <c r="E1756" s="147" t="s">
        <v>2232</v>
      </c>
      <c r="F1756" s="148" t="s">
        <v>2233</v>
      </c>
      <c r="G1756" s="149" t="s">
        <v>353</v>
      </c>
      <c r="H1756" s="150">
        <v>147.03700000000001</v>
      </c>
      <c r="I1756" s="151"/>
      <c r="J1756" s="150">
        <f>ROUND(I1756*H1756,3)</f>
        <v>0</v>
      </c>
      <c r="K1756" s="152"/>
      <c r="L1756" s="34"/>
      <c r="M1756" s="153" t="s">
        <v>1</v>
      </c>
      <c r="N1756" s="154" t="s">
        <v>44</v>
      </c>
      <c r="O1756" s="59"/>
      <c r="P1756" s="155">
        <f>O1756*H1756</f>
        <v>0</v>
      </c>
      <c r="Q1756" s="155">
        <v>0</v>
      </c>
      <c r="R1756" s="155">
        <f>Q1756*H1756</f>
        <v>0</v>
      </c>
      <c r="S1756" s="155">
        <v>0</v>
      </c>
      <c r="T1756" s="156">
        <f>S1756*H1756</f>
        <v>0</v>
      </c>
      <c r="U1756" s="33"/>
      <c r="V1756" s="33"/>
      <c r="W1756" s="33"/>
      <c r="X1756" s="33"/>
      <c r="Y1756" s="33"/>
      <c r="Z1756" s="33"/>
      <c r="AA1756" s="33"/>
      <c r="AB1756" s="33"/>
      <c r="AC1756" s="33"/>
      <c r="AD1756" s="33"/>
      <c r="AE1756" s="33"/>
      <c r="AR1756" s="157" t="s">
        <v>325</v>
      </c>
      <c r="AT1756" s="157" t="s">
        <v>171</v>
      </c>
      <c r="AU1756" s="157" t="s">
        <v>176</v>
      </c>
      <c r="AY1756" s="18" t="s">
        <v>169</v>
      </c>
      <c r="BE1756" s="158">
        <f>IF(N1756="základná",J1756,0)</f>
        <v>0</v>
      </c>
      <c r="BF1756" s="158">
        <f>IF(N1756="znížená",J1756,0)</f>
        <v>0</v>
      </c>
      <c r="BG1756" s="158">
        <f>IF(N1756="zákl. prenesená",J1756,0)</f>
        <v>0</v>
      </c>
      <c r="BH1756" s="158">
        <f>IF(N1756="zníž. prenesená",J1756,0)</f>
        <v>0</v>
      </c>
      <c r="BI1756" s="158">
        <f>IF(N1756="nulová",J1756,0)</f>
        <v>0</v>
      </c>
      <c r="BJ1756" s="18" t="s">
        <v>176</v>
      </c>
      <c r="BK1756" s="159">
        <f>ROUND(I1756*H1756,3)</f>
        <v>0</v>
      </c>
      <c r="BL1756" s="18" t="s">
        <v>325</v>
      </c>
      <c r="BM1756" s="157" t="s">
        <v>2234</v>
      </c>
    </row>
    <row r="1757" spans="1:65" s="14" customFormat="1">
      <c r="B1757" s="169"/>
      <c r="D1757" s="161" t="s">
        <v>178</v>
      </c>
      <c r="E1757" s="170" t="s">
        <v>1</v>
      </c>
      <c r="F1757" s="171" t="s">
        <v>2221</v>
      </c>
      <c r="H1757" s="170" t="s">
        <v>1</v>
      </c>
      <c r="I1757" s="172"/>
      <c r="L1757" s="169"/>
      <c r="M1757" s="173"/>
      <c r="N1757" s="174"/>
      <c r="O1757" s="174"/>
      <c r="P1757" s="174"/>
      <c r="Q1757" s="174"/>
      <c r="R1757" s="174"/>
      <c r="S1757" s="174"/>
      <c r="T1757" s="175"/>
      <c r="AT1757" s="170" t="s">
        <v>178</v>
      </c>
      <c r="AU1757" s="170" t="s">
        <v>176</v>
      </c>
      <c r="AV1757" s="14" t="s">
        <v>86</v>
      </c>
      <c r="AW1757" s="14" t="s">
        <v>33</v>
      </c>
      <c r="AX1757" s="14" t="s">
        <v>78</v>
      </c>
      <c r="AY1757" s="170" t="s">
        <v>169</v>
      </c>
    </row>
    <row r="1758" spans="1:65" s="14" customFormat="1">
      <c r="B1758" s="169"/>
      <c r="D1758" s="161" t="s">
        <v>178</v>
      </c>
      <c r="E1758" s="170" t="s">
        <v>1</v>
      </c>
      <c r="F1758" s="171" t="s">
        <v>1010</v>
      </c>
      <c r="H1758" s="170" t="s">
        <v>1</v>
      </c>
      <c r="I1758" s="172"/>
      <c r="L1758" s="169"/>
      <c r="M1758" s="173"/>
      <c r="N1758" s="174"/>
      <c r="O1758" s="174"/>
      <c r="P1758" s="174"/>
      <c r="Q1758" s="174"/>
      <c r="R1758" s="174"/>
      <c r="S1758" s="174"/>
      <c r="T1758" s="175"/>
      <c r="AT1758" s="170" t="s">
        <v>178</v>
      </c>
      <c r="AU1758" s="170" t="s">
        <v>176</v>
      </c>
      <c r="AV1758" s="14" t="s">
        <v>86</v>
      </c>
      <c r="AW1758" s="14" t="s">
        <v>33</v>
      </c>
      <c r="AX1758" s="14" t="s">
        <v>78</v>
      </c>
      <c r="AY1758" s="170" t="s">
        <v>169</v>
      </c>
    </row>
    <row r="1759" spans="1:65" s="14" customFormat="1">
      <c r="B1759" s="169"/>
      <c r="D1759" s="161" t="s">
        <v>178</v>
      </c>
      <c r="E1759" s="170" t="s">
        <v>1</v>
      </c>
      <c r="F1759" s="171" t="s">
        <v>2235</v>
      </c>
      <c r="H1759" s="170" t="s">
        <v>1</v>
      </c>
      <c r="I1759" s="172"/>
      <c r="L1759" s="169"/>
      <c r="M1759" s="173"/>
      <c r="N1759" s="174"/>
      <c r="O1759" s="174"/>
      <c r="P1759" s="174"/>
      <c r="Q1759" s="174"/>
      <c r="R1759" s="174"/>
      <c r="S1759" s="174"/>
      <c r="T1759" s="175"/>
      <c r="AT1759" s="170" t="s">
        <v>178</v>
      </c>
      <c r="AU1759" s="170" t="s">
        <v>176</v>
      </c>
      <c r="AV1759" s="14" t="s">
        <v>86</v>
      </c>
      <c r="AW1759" s="14" t="s">
        <v>33</v>
      </c>
      <c r="AX1759" s="14" t="s">
        <v>78</v>
      </c>
      <c r="AY1759" s="170" t="s">
        <v>169</v>
      </c>
    </row>
    <row r="1760" spans="1:65" s="14" customFormat="1">
      <c r="B1760" s="169"/>
      <c r="D1760" s="161" t="s">
        <v>178</v>
      </c>
      <c r="E1760" s="170" t="s">
        <v>1</v>
      </c>
      <c r="F1760" s="171" t="s">
        <v>2236</v>
      </c>
      <c r="H1760" s="170" t="s">
        <v>1</v>
      </c>
      <c r="I1760" s="172"/>
      <c r="L1760" s="169"/>
      <c r="M1760" s="173"/>
      <c r="N1760" s="174"/>
      <c r="O1760" s="174"/>
      <c r="P1760" s="174"/>
      <c r="Q1760" s="174"/>
      <c r="R1760" s="174"/>
      <c r="S1760" s="174"/>
      <c r="T1760" s="175"/>
      <c r="AT1760" s="170" t="s">
        <v>178</v>
      </c>
      <c r="AU1760" s="170" t="s">
        <v>176</v>
      </c>
      <c r="AV1760" s="14" t="s">
        <v>86</v>
      </c>
      <c r="AW1760" s="14" t="s">
        <v>33</v>
      </c>
      <c r="AX1760" s="14" t="s">
        <v>78</v>
      </c>
      <c r="AY1760" s="170" t="s">
        <v>169</v>
      </c>
    </row>
    <row r="1761" spans="2:51" s="14" customFormat="1">
      <c r="B1761" s="169"/>
      <c r="D1761" s="161" t="s">
        <v>178</v>
      </c>
      <c r="E1761" s="170" t="s">
        <v>1</v>
      </c>
      <c r="F1761" s="171" t="s">
        <v>2237</v>
      </c>
      <c r="H1761" s="170" t="s">
        <v>1</v>
      </c>
      <c r="I1761" s="172"/>
      <c r="L1761" s="169"/>
      <c r="M1761" s="173"/>
      <c r="N1761" s="174"/>
      <c r="O1761" s="174"/>
      <c r="P1761" s="174"/>
      <c r="Q1761" s="174"/>
      <c r="R1761" s="174"/>
      <c r="S1761" s="174"/>
      <c r="T1761" s="175"/>
      <c r="AT1761" s="170" t="s">
        <v>178</v>
      </c>
      <c r="AU1761" s="170" t="s">
        <v>176</v>
      </c>
      <c r="AV1761" s="14" t="s">
        <v>86</v>
      </c>
      <c r="AW1761" s="14" t="s">
        <v>33</v>
      </c>
      <c r="AX1761" s="14" t="s">
        <v>78</v>
      </c>
      <c r="AY1761" s="170" t="s">
        <v>169</v>
      </c>
    </row>
    <row r="1762" spans="2:51" s="13" customFormat="1">
      <c r="B1762" s="160"/>
      <c r="D1762" s="161" t="s">
        <v>178</v>
      </c>
      <c r="E1762" s="162" t="s">
        <v>1</v>
      </c>
      <c r="F1762" s="163" t="s">
        <v>2238</v>
      </c>
      <c r="H1762" s="164">
        <v>18.72</v>
      </c>
      <c r="I1762" s="165"/>
      <c r="L1762" s="160"/>
      <c r="M1762" s="166"/>
      <c r="N1762" s="167"/>
      <c r="O1762" s="167"/>
      <c r="P1762" s="167"/>
      <c r="Q1762" s="167"/>
      <c r="R1762" s="167"/>
      <c r="S1762" s="167"/>
      <c r="T1762" s="168"/>
      <c r="AT1762" s="162" t="s">
        <v>178</v>
      </c>
      <c r="AU1762" s="162" t="s">
        <v>176</v>
      </c>
      <c r="AV1762" s="13" t="s">
        <v>176</v>
      </c>
      <c r="AW1762" s="13" t="s">
        <v>33</v>
      </c>
      <c r="AX1762" s="13" t="s">
        <v>78</v>
      </c>
      <c r="AY1762" s="162" t="s">
        <v>169</v>
      </c>
    </row>
    <row r="1763" spans="2:51" s="13" customFormat="1">
      <c r="B1763" s="160"/>
      <c r="D1763" s="161" t="s">
        <v>178</v>
      </c>
      <c r="E1763" s="162" t="s">
        <v>1</v>
      </c>
      <c r="F1763" s="163" t="s">
        <v>2239</v>
      </c>
      <c r="H1763" s="164">
        <v>-5.25</v>
      </c>
      <c r="I1763" s="165"/>
      <c r="L1763" s="160"/>
      <c r="M1763" s="166"/>
      <c r="N1763" s="167"/>
      <c r="O1763" s="167"/>
      <c r="P1763" s="167"/>
      <c r="Q1763" s="167"/>
      <c r="R1763" s="167"/>
      <c r="S1763" s="167"/>
      <c r="T1763" s="168"/>
      <c r="AT1763" s="162" t="s">
        <v>178</v>
      </c>
      <c r="AU1763" s="162" t="s">
        <v>176</v>
      </c>
      <c r="AV1763" s="13" t="s">
        <v>176</v>
      </c>
      <c r="AW1763" s="13" t="s">
        <v>33</v>
      </c>
      <c r="AX1763" s="13" t="s">
        <v>78</v>
      </c>
      <c r="AY1763" s="162" t="s">
        <v>169</v>
      </c>
    </row>
    <row r="1764" spans="2:51" s="14" customFormat="1">
      <c r="B1764" s="169"/>
      <c r="D1764" s="161" t="s">
        <v>178</v>
      </c>
      <c r="E1764" s="170" t="s">
        <v>1</v>
      </c>
      <c r="F1764" s="171" t="s">
        <v>2240</v>
      </c>
      <c r="H1764" s="170" t="s">
        <v>1</v>
      </c>
      <c r="I1764" s="172"/>
      <c r="L1764" s="169"/>
      <c r="M1764" s="173"/>
      <c r="N1764" s="174"/>
      <c r="O1764" s="174"/>
      <c r="P1764" s="174"/>
      <c r="Q1764" s="174"/>
      <c r="R1764" s="174"/>
      <c r="S1764" s="174"/>
      <c r="T1764" s="175"/>
      <c r="AT1764" s="170" t="s">
        <v>178</v>
      </c>
      <c r="AU1764" s="170" t="s">
        <v>176</v>
      </c>
      <c r="AV1764" s="14" t="s">
        <v>86</v>
      </c>
      <c r="AW1764" s="14" t="s">
        <v>33</v>
      </c>
      <c r="AX1764" s="14" t="s">
        <v>78</v>
      </c>
      <c r="AY1764" s="170" t="s">
        <v>169</v>
      </c>
    </row>
    <row r="1765" spans="2:51" s="13" customFormat="1">
      <c r="B1765" s="160"/>
      <c r="D1765" s="161" t="s">
        <v>178</v>
      </c>
      <c r="E1765" s="162" t="s">
        <v>1</v>
      </c>
      <c r="F1765" s="163" t="s">
        <v>2241</v>
      </c>
      <c r="H1765" s="164">
        <v>27.44</v>
      </c>
      <c r="I1765" s="165"/>
      <c r="L1765" s="160"/>
      <c r="M1765" s="166"/>
      <c r="N1765" s="167"/>
      <c r="O1765" s="167"/>
      <c r="P1765" s="167"/>
      <c r="Q1765" s="167"/>
      <c r="R1765" s="167"/>
      <c r="S1765" s="167"/>
      <c r="T1765" s="168"/>
      <c r="AT1765" s="162" t="s">
        <v>178</v>
      </c>
      <c r="AU1765" s="162" t="s">
        <v>176</v>
      </c>
      <c r="AV1765" s="13" t="s">
        <v>176</v>
      </c>
      <c r="AW1765" s="13" t="s">
        <v>33</v>
      </c>
      <c r="AX1765" s="13" t="s">
        <v>78</v>
      </c>
      <c r="AY1765" s="162" t="s">
        <v>169</v>
      </c>
    </row>
    <row r="1766" spans="2:51" s="13" customFormat="1">
      <c r="B1766" s="160"/>
      <c r="D1766" s="161" t="s">
        <v>178</v>
      </c>
      <c r="E1766" s="162" t="s">
        <v>1</v>
      </c>
      <c r="F1766" s="163" t="s">
        <v>2242</v>
      </c>
      <c r="H1766" s="164">
        <v>-4.8</v>
      </c>
      <c r="I1766" s="165"/>
      <c r="L1766" s="160"/>
      <c r="M1766" s="166"/>
      <c r="N1766" s="167"/>
      <c r="O1766" s="167"/>
      <c r="P1766" s="167"/>
      <c r="Q1766" s="167"/>
      <c r="R1766" s="167"/>
      <c r="S1766" s="167"/>
      <c r="T1766" s="168"/>
      <c r="AT1766" s="162" t="s">
        <v>178</v>
      </c>
      <c r="AU1766" s="162" t="s">
        <v>176</v>
      </c>
      <c r="AV1766" s="13" t="s">
        <v>176</v>
      </c>
      <c r="AW1766" s="13" t="s">
        <v>33</v>
      </c>
      <c r="AX1766" s="13" t="s">
        <v>78</v>
      </c>
      <c r="AY1766" s="162" t="s">
        <v>169</v>
      </c>
    </row>
    <row r="1767" spans="2:51" s="14" customFormat="1">
      <c r="B1767" s="169"/>
      <c r="D1767" s="161" t="s">
        <v>178</v>
      </c>
      <c r="E1767" s="170" t="s">
        <v>1</v>
      </c>
      <c r="F1767" s="171" t="s">
        <v>2243</v>
      </c>
      <c r="H1767" s="170" t="s">
        <v>1</v>
      </c>
      <c r="I1767" s="172"/>
      <c r="L1767" s="169"/>
      <c r="M1767" s="173"/>
      <c r="N1767" s="174"/>
      <c r="O1767" s="174"/>
      <c r="P1767" s="174"/>
      <c r="Q1767" s="174"/>
      <c r="R1767" s="174"/>
      <c r="S1767" s="174"/>
      <c r="T1767" s="175"/>
      <c r="AT1767" s="170" t="s">
        <v>178</v>
      </c>
      <c r="AU1767" s="170" t="s">
        <v>176</v>
      </c>
      <c r="AV1767" s="14" t="s">
        <v>86</v>
      </c>
      <c r="AW1767" s="14" t="s">
        <v>33</v>
      </c>
      <c r="AX1767" s="14" t="s">
        <v>78</v>
      </c>
      <c r="AY1767" s="170" t="s">
        <v>169</v>
      </c>
    </row>
    <row r="1768" spans="2:51" s="13" customFormat="1">
      <c r="B1768" s="160"/>
      <c r="D1768" s="161" t="s">
        <v>178</v>
      </c>
      <c r="E1768" s="162" t="s">
        <v>1</v>
      </c>
      <c r="F1768" s="163" t="s">
        <v>2244</v>
      </c>
      <c r="H1768" s="164">
        <v>20.64</v>
      </c>
      <c r="I1768" s="165"/>
      <c r="L1768" s="160"/>
      <c r="M1768" s="166"/>
      <c r="N1768" s="167"/>
      <c r="O1768" s="167"/>
      <c r="P1768" s="167"/>
      <c r="Q1768" s="167"/>
      <c r="R1768" s="167"/>
      <c r="S1768" s="167"/>
      <c r="T1768" s="168"/>
      <c r="AT1768" s="162" t="s">
        <v>178</v>
      </c>
      <c r="AU1768" s="162" t="s">
        <v>176</v>
      </c>
      <c r="AV1768" s="13" t="s">
        <v>176</v>
      </c>
      <c r="AW1768" s="13" t="s">
        <v>33</v>
      </c>
      <c r="AX1768" s="13" t="s">
        <v>78</v>
      </c>
      <c r="AY1768" s="162" t="s">
        <v>169</v>
      </c>
    </row>
    <row r="1769" spans="2:51" s="13" customFormat="1">
      <c r="B1769" s="160"/>
      <c r="D1769" s="161" t="s">
        <v>178</v>
      </c>
      <c r="E1769" s="162" t="s">
        <v>1</v>
      </c>
      <c r="F1769" s="163" t="s">
        <v>2245</v>
      </c>
      <c r="H1769" s="164">
        <v>-4.5250000000000004</v>
      </c>
      <c r="I1769" s="165"/>
      <c r="L1769" s="160"/>
      <c r="M1769" s="166"/>
      <c r="N1769" s="167"/>
      <c r="O1769" s="167"/>
      <c r="P1769" s="167"/>
      <c r="Q1769" s="167"/>
      <c r="R1769" s="167"/>
      <c r="S1769" s="167"/>
      <c r="T1769" s="168"/>
      <c r="AT1769" s="162" t="s">
        <v>178</v>
      </c>
      <c r="AU1769" s="162" t="s">
        <v>176</v>
      </c>
      <c r="AV1769" s="13" t="s">
        <v>176</v>
      </c>
      <c r="AW1769" s="13" t="s">
        <v>33</v>
      </c>
      <c r="AX1769" s="13" t="s">
        <v>78</v>
      </c>
      <c r="AY1769" s="162" t="s">
        <v>169</v>
      </c>
    </row>
    <row r="1770" spans="2:51" s="14" customFormat="1">
      <c r="B1770" s="169"/>
      <c r="D1770" s="161" t="s">
        <v>178</v>
      </c>
      <c r="E1770" s="170" t="s">
        <v>1</v>
      </c>
      <c r="F1770" s="171" t="s">
        <v>2246</v>
      </c>
      <c r="H1770" s="170" t="s">
        <v>1</v>
      </c>
      <c r="I1770" s="172"/>
      <c r="L1770" s="169"/>
      <c r="M1770" s="173"/>
      <c r="N1770" s="174"/>
      <c r="O1770" s="174"/>
      <c r="P1770" s="174"/>
      <c r="Q1770" s="174"/>
      <c r="R1770" s="174"/>
      <c r="S1770" s="174"/>
      <c r="T1770" s="175"/>
      <c r="AT1770" s="170" t="s">
        <v>178</v>
      </c>
      <c r="AU1770" s="170" t="s">
        <v>176</v>
      </c>
      <c r="AV1770" s="14" t="s">
        <v>86</v>
      </c>
      <c r="AW1770" s="14" t="s">
        <v>33</v>
      </c>
      <c r="AX1770" s="14" t="s">
        <v>78</v>
      </c>
      <c r="AY1770" s="170" t="s">
        <v>169</v>
      </c>
    </row>
    <row r="1771" spans="2:51" s="14" customFormat="1">
      <c r="B1771" s="169"/>
      <c r="D1771" s="161" t="s">
        <v>178</v>
      </c>
      <c r="E1771" s="170" t="s">
        <v>1</v>
      </c>
      <c r="F1771" s="171" t="s">
        <v>2247</v>
      </c>
      <c r="H1771" s="170" t="s">
        <v>1</v>
      </c>
      <c r="I1771" s="172"/>
      <c r="L1771" s="169"/>
      <c r="M1771" s="173"/>
      <c r="N1771" s="174"/>
      <c r="O1771" s="174"/>
      <c r="P1771" s="174"/>
      <c r="Q1771" s="174"/>
      <c r="R1771" s="174"/>
      <c r="S1771" s="174"/>
      <c r="T1771" s="175"/>
      <c r="AT1771" s="170" t="s">
        <v>178</v>
      </c>
      <c r="AU1771" s="170" t="s">
        <v>176</v>
      </c>
      <c r="AV1771" s="14" t="s">
        <v>86</v>
      </c>
      <c r="AW1771" s="14" t="s">
        <v>33</v>
      </c>
      <c r="AX1771" s="14" t="s">
        <v>78</v>
      </c>
      <c r="AY1771" s="170" t="s">
        <v>169</v>
      </c>
    </row>
    <row r="1772" spans="2:51" s="13" customFormat="1">
      <c r="B1772" s="160"/>
      <c r="D1772" s="161" t="s">
        <v>178</v>
      </c>
      <c r="E1772" s="162" t="s">
        <v>1</v>
      </c>
      <c r="F1772" s="163" t="s">
        <v>2248</v>
      </c>
      <c r="H1772" s="164">
        <v>14.77</v>
      </c>
      <c r="I1772" s="165"/>
      <c r="L1772" s="160"/>
      <c r="M1772" s="166"/>
      <c r="N1772" s="167"/>
      <c r="O1772" s="167"/>
      <c r="P1772" s="167"/>
      <c r="Q1772" s="167"/>
      <c r="R1772" s="167"/>
      <c r="S1772" s="167"/>
      <c r="T1772" s="168"/>
      <c r="AT1772" s="162" t="s">
        <v>178</v>
      </c>
      <c r="AU1772" s="162" t="s">
        <v>176</v>
      </c>
      <c r="AV1772" s="13" t="s">
        <v>176</v>
      </c>
      <c r="AW1772" s="13" t="s">
        <v>33</v>
      </c>
      <c r="AX1772" s="13" t="s">
        <v>78</v>
      </c>
      <c r="AY1772" s="162" t="s">
        <v>169</v>
      </c>
    </row>
    <row r="1773" spans="2:51" s="13" customFormat="1">
      <c r="B1773" s="160"/>
      <c r="D1773" s="161" t="s">
        <v>178</v>
      </c>
      <c r="E1773" s="162" t="s">
        <v>1</v>
      </c>
      <c r="F1773" s="163" t="s">
        <v>2249</v>
      </c>
      <c r="H1773" s="164">
        <v>-4.9000000000000004</v>
      </c>
      <c r="I1773" s="165"/>
      <c r="L1773" s="160"/>
      <c r="M1773" s="166"/>
      <c r="N1773" s="167"/>
      <c r="O1773" s="167"/>
      <c r="P1773" s="167"/>
      <c r="Q1773" s="167"/>
      <c r="R1773" s="167"/>
      <c r="S1773" s="167"/>
      <c r="T1773" s="168"/>
      <c r="AT1773" s="162" t="s">
        <v>178</v>
      </c>
      <c r="AU1773" s="162" t="s">
        <v>176</v>
      </c>
      <c r="AV1773" s="13" t="s">
        <v>176</v>
      </c>
      <c r="AW1773" s="13" t="s">
        <v>33</v>
      </c>
      <c r="AX1773" s="13" t="s">
        <v>78</v>
      </c>
      <c r="AY1773" s="162" t="s">
        <v>169</v>
      </c>
    </row>
    <row r="1774" spans="2:51" s="14" customFormat="1">
      <c r="B1774" s="169"/>
      <c r="D1774" s="161" t="s">
        <v>178</v>
      </c>
      <c r="E1774" s="170" t="s">
        <v>1</v>
      </c>
      <c r="F1774" s="171" t="s">
        <v>2250</v>
      </c>
      <c r="H1774" s="170" t="s">
        <v>1</v>
      </c>
      <c r="I1774" s="172"/>
      <c r="L1774" s="169"/>
      <c r="M1774" s="173"/>
      <c r="N1774" s="174"/>
      <c r="O1774" s="174"/>
      <c r="P1774" s="174"/>
      <c r="Q1774" s="174"/>
      <c r="R1774" s="174"/>
      <c r="S1774" s="174"/>
      <c r="T1774" s="175"/>
      <c r="AT1774" s="170" t="s">
        <v>178</v>
      </c>
      <c r="AU1774" s="170" t="s">
        <v>176</v>
      </c>
      <c r="AV1774" s="14" t="s">
        <v>86</v>
      </c>
      <c r="AW1774" s="14" t="s">
        <v>33</v>
      </c>
      <c r="AX1774" s="14" t="s">
        <v>78</v>
      </c>
      <c r="AY1774" s="170" t="s">
        <v>169</v>
      </c>
    </row>
    <row r="1775" spans="2:51" s="13" customFormat="1">
      <c r="B1775" s="160"/>
      <c r="D1775" s="161" t="s">
        <v>178</v>
      </c>
      <c r="E1775" s="162" t="s">
        <v>1</v>
      </c>
      <c r="F1775" s="163" t="s">
        <v>2251</v>
      </c>
      <c r="H1775" s="164">
        <v>19.170000000000002</v>
      </c>
      <c r="I1775" s="165"/>
      <c r="L1775" s="160"/>
      <c r="M1775" s="166"/>
      <c r="N1775" s="167"/>
      <c r="O1775" s="167"/>
      <c r="P1775" s="167"/>
      <c r="Q1775" s="167"/>
      <c r="R1775" s="167"/>
      <c r="S1775" s="167"/>
      <c r="T1775" s="168"/>
      <c r="AT1775" s="162" t="s">
        <v>178</v>
      </c>
      <c r="AU1775" s="162" t="s">
        <v>176</v>
      </c>
      <c r="AV1775" s="13" t="s">
        <v>176</v>
      </c>
      <c r="AW1775" s="13" t="s">
        <v>33</v>
      </c>
      <c r="AX1775" s="13" t="s">
        <v>78</v>
      </c>
      <c r="AY1775" s="162" t="s">
        <v>169</v>
      </c>
    </row>
    <row r="1776" spans="2:51" s="13" customFormat="1">
      <c r="B1776" s="160"/>
      <c r="D1776" s="161" t="s">
        <v>178</v>
      </c>
      <c r="E1776" s="162" t="s">
        <v>1</v>
      </c>
      <c r="F1776" s="163" t="s">
        <v>2252</v>
      </c>
      <c r="H1776" s="164">
        <v>-3.625</v>
      </c>
      <c r="I1776" s="165"/>
      <c r="L1776" s="160"/>
      <c r="M1776" s="166"/>
      <c r="N1776" s="167"/>
      <c r="O1776" s="167"/>
      <c r="P1776" s="167"/>
      <c r="Q1776" s="167"/>
      <c r="R1776" s="167"/>
      <c r="S1776" s="167"/>
      <c r="T1776" s="168"/>
      <c r="AT1776" s="162" t="s">
        <v>178</v>
      </c>
      <c r="AU1776" s="162" t="s">
        <v>176</v>
      </c>
      <c r="AV1776" s="13" t="s">
        <v>176</v>
      </c>
      <c r="AW1776" s="13" t="s">
        <v>33</v>
      </c>
      <c r="AX1776" s="13" t="s">
        <v>78</v>
      </c>
      <c r="AY1776" s="162" t="s">
        <v>169</v>
      </c>
    </row>
    <row r="1777" spans="1:65" s="14" customFormat="1">
      <c r="B1777" s="169"/>
      <c r="D1777" s="161" t="s">
        <v>178</v>
      </c>
      <c r="E1777" s="170" t="s">
        <v>1</v>
      </c>
      <c r="F1777" s="171" t="s">
        <v>1033</v>
      </c>
      <c r="H1777" s="170" t="s">
        <v>1</v>
      </c>
      <c r="I1777" s="172"/>
      <c r="L1777" s="169"/>
      <c r="M1777" s="173"/>
      <c r="N1777" s="174"/>
      <c r="O1777" s="174"/>
      <c r="P1777" s="174"/>
      <c r="Q1777" s="174"/>
      <c r="R1777" s="174"/>
      <c r="S1777" s="174"/>
      <c r="T1777" s="175"/>
      <c r="AT1777" s="170" t="s">
        <v>178</v>
      </c>
      <c r="AU1777" s="170" t="s">
        <v>176</v>
      </c>
      <c r="AV1777" s="14" t="s">
        <v>86</v>
      </c>
      <c r="AW1777" s="14" t="s">
        <v>33</v>
      </c>
      <c r="AX1777" s="14" t="s">
        <v>78</v>
      </c>
      <c r="AY1777" s="170" t="s">
        <v>169</v>
      </c>
    </row>
    <row r="1778" spans="1:65" s="14" customFormat="1">
      <c r="B1778" s="169"/>
      <c r="D1778" s="161" t="s">
        <v>178</v>
      </c>
      <c r="E1778" s="170" t="s">
        <v>1</v>
      </c>
      <c r="F1778" s="171" t="s">
        <v>2253</v>
      </c>
      <c r="H1778" s="170" t="s">
        <v>1</v>
      </c>
      <c r="I1778" s="172"/>
      <c r="L1778" s="169"/>
      <c r="M1778" s="173"/>
      <c r="N1778" s="174"/>
      <c r="O1778" s="174"/>
      <c r="P1778" s="174"/>
      <c r="Q1778" s="174"/>
      <c r="R1778" s="174"/>
      <c r="S1778" s="174"/>
      <c r="T1778" s="175"/>
      <c r="AT1778" s="170" t="s">
        <v>178</v>
      </c>
      <c r="AU1778" s="170" t="s">
        <v>176</v>
      </c>
      <c r="AV1778" s="14" t="s">
        <v>86</v>
      </c>
      <c r="AW1778" s="14" t="s">
        <v>33</v>
      </c>
      <c r="AX1778" s="14" t="s">
        <v>78</v>
      </c>
      <c r="AY1778" s="170" t="s">
        <v>169</v>
      </c>
    </row>
    <row r="1779" spans="1:65" s="13" customFormat="1">
      <c r="B1779" s="160"/>
      <c r="D1779" s="161" t="s">
        <v>178</v>
      </c>
      <c r="E1779" s="162" t="s">
        <v>1</v>
      </c>
      <c r="F1779" s="163" t="s">
        <v>2254</v>
      </c>
      <c r="H1779" s="164">
        <v>19.22</v>
      </c>
      <c r="I1779" s="165"/>
      <c r="L1779" s="160"/>
      <c r="M1779" s="166"/>
      <c r="N1779" s="167"/>
      <c r="O1779" s="167"/>
      <c r="P1779" s="167"/>
      <c r="Q1779" s="167"/>
      <c r="R1779" s="167"/>
      <c r="S1779" s="167"/>
      <c r="T1779" s="168"/>
      <c r="AT1779" s="162" t="s">
        <v>178</v>
      </c>
      <c r="AU1779" s="162" t="s">
        <v>176</v>
      </c>
      <c r="AV1779" s="13" t="s">
        <v>176</v>
      </c>
      <c r="AW1779" s="13" t="s">
        <v>33</v>
      </c>
      <c r="AX1779" s="13" t="s">
        <v>78</v>
      </c>
      <c r="AY1779" s="162" t="s">
        <v>169</v>
      </c>
    </row>
    <row r="1780" spans="1:65" s="14" customFormat="1">
      <c r="B1780" s="169"/>
      <c r="D1780" s="161" t="s">
        <v>178</v>
      </c>
      <c r="E1780" s="170" t="s">
        <v>1</v>
      </c>
      <c r="F1780" s="171" t="s">
        <v>2255</v>
      </c>
      <c r="H1780" s="170" t="s">
        <v>1</v>
      </c>
      <c r="I1780" s="172"/>
      <c r="L1780" s="169"/>
      <c r="M1780" s="173"/>
      <c r="N1780" s="174"/>
      <c r="O1780" s="174"/>
      <c r="P1780" s="174"/>
      <c r="Q1780" s="174"/>
      <c r="R1780" s="174"/>
      <c r="S1780" s="174"/>
      <c r="T1780" s="175"/>
      <c r="AT1780" s="170" t="s">
        <v>178</v>
      </c>
      <c r="AU1780" s="170" t="s">
        <v>176</v>
      </c>
      <c r="AV1780" s="14" t="s">
        <v>86</v>
      </c>
      <c r="AW1780" s="14" t="s">
        <v>33</v>
      </c>
      <c r="AX1780" s="14" t="s">
        <v>78</v>
      </c>
      <c r="AY1780" s="170" t="s">
        <v>169</v>
      </c>
    </row>
    <row r="1781" spans="1:65" s="13" customFormat="1">
      <c r="B1781" s="160"/>
      <c r="D1781" s="161" t="s">
        <v>178</v>
      </c>
      <c r="E1781" s="162" t="s">
        <v>1</v>
      </c>
      <c r="F1781" s="163" t="s">
        <v>2241</v>
      </c>
      <c r="H1781" s="164">
        <v>27.44</v>
      </c>
      <c r="I1781" s="165"/>
      <c r="L1781" s="160"/>
      <c r="M1781" s="166"/>
      <c r="N1781" s="167"/>
      <c r="O1781" s="167"/>
      <c r="P1781" s="167"/>
      <c r="Q1781" s="167"/>
      <c r="R1781" s="167"/>
      <c r="S1781" s="167"/>
      <c r="T1781" s="168"/>
      <c r="AT1781" s="162" t="s">
        <v>178</v>
      </c>
      <c r="AU1781" s="162" t="s">
        <v>176</v>
      </c>
      <c r="AV1781" s="13" t="s">
        <v>176</v>
      </c>
      <c r="AW1781" s="13" t="s">
        <v>33</v>
      </c>
      <c r="AX1781" s="13" t="s">
        <v>78</v>
      </c>
      <c r="AY1781" s="162" t="s">
        <v>169</v>
      </c>
    </row>
    <row r="1782" spans="1:65" s="13" customFormat="1">
      <c r="B1782" s="160"/>
      <c r="D1782" s="161" t="s">
        <v>178</v>
      </c>
      <c r="E1782" s="162" t="s">
        <v>1</v>
      </c>
      <c r="F1782" s="163" t="s">
        <v>2242</v>
      </c>
      <c r="H1782" s="164">
        <v>-4.8</v>
      </c>
      <c r="I1782" s="165"/>
      <c r="L1782" s="160"/>
      <c r="M1782" s="166"/>
      <c r="N1782" s="167"/>
      <c r="O1782" s="167"/>
      <c r="P1782" s="167"/>
      <c r="Q1782" s="167"/>
      <c r="R1782" s="167"/>
      <c r="S1782" s="167"/>
      <c r="T1782" s="168"/>
      <c r="AT1782" s="162" t="s">
        <v>178</v>
      </c>
      <c r="AU1782" s="162" t="s">
        <v>176</v>
      </c>
      <c r="AV1782" s="13" t="s">
        <v>176</v>
      </c>
      <c r="AW1782" s="13" t="s">
        <v>33</v>
      </c>
      <c r="AX1782" s="13" t="s">
        <v>78</v>
      </c>
      <c r="AY1782" s="162" t="s">
        <v>169</v>
      </c>
    </row>
    <row r="1783" spans="1:65" s="14" customFormat="1">
      <c r="B1783" s="169"/>
      <c r="D1783" s="161" t="s">
        <v>178</v>
      </c>
      <c r="E1783" s="170" t="s">
        <v>1</v>
      </c>
      <c r="F1783" s="171" t="s">
        <v>2256</v>
      </c>
      <c r="H1783" s="170" t="s">
        <v>1</v>
      </c>
      <c r="I1783" s="172"/>
      <c r="L1783" s="169"/>
      <c r="M1783" s="173"/>
      <c r="N1783" s="174"/>
      <c r="O1783" s="174"/>
      <c r="P1783" s="174"/>
      <c r="Q1783" s="174"/>
      <c r="R1783" s="174"/>
      <c r="S1783" s="174"/>
      <c r="T1783" s="175"/>
      <c r="AT1783" s="170" t="s">
        <v>178</v>
      </c>
      <c r="AU1783" s="170" t="s">
        <v>176</v>
      </c>
      <c r="AV1783" s="14" t="s">
        <v>86</v>
      </c>
      <c r="AW1783" s="14" t="s">
        <v>33</v>
      </c>
      <c r="AX1783" s="14" t="s">
        <v>78</v>
      </c>
      <c r="AY1783" s="170" t="s">
        <v>169</v>
      </c>
    </row>
    <row r="1784" spans="1:65" s="13" customFormat="1">
      <c r="B1784" s="160"/>
      <c r="D1784" s="161" t="s">
        <v>178</v>
      </c>
      <c r="E1784" s="162" t="s">
        <v>1</v>
      </c>
      <c r="F1784" s="163" t="s">
        <v>2257</v>
      </c>
      <c r="H1784" s="164">
        <v>19.420000000000002</v>
      </c>
      <c r="I1784" s="165"/>
      <c r="L1784" s="160"/>
      <c r="M1784" s="166"/>
      <c r="N1784" s="167"/>
      <c r="O1784" s="167"/>
      <c r="P1784" s="167"/>
      <c r="Q1784" s="167"/>
      <c r="R1784" s="167"/>
      <c r="S1784" s="167"/>
      <c r="T1784" s="168"/>
      <c r="AT1784" s="162" t="s">
        <v>178</v>
      </c>
      <c r="AU1784" s="162" t="s">
        <v>176</v>
      </c>
      <c r="AV1784" s="13" t="s">
        <v>176</v>
      </c>
      <c r="AW1784" s="13" t="s">
        <v>33</v>
      </c>
      <c r="AX1784" s="13" t="s">
        <v>78</v>
      </c>
      <c r="AY1784" s="162" t="s">
        <v>169</v>
      </c>
    </row>
    <row r="1785" spans="1:65" s="13" customFormat="1">
      <c r="B1785" s="160"/>
      <c r="D1785" s="161" t="s">
        <v>178</v>
      </c>
      <c r="E1785" s="162" t="s">
        <v>1</v>
      </c>
      <c r="F1785" s="163" t="s">
        <v>2239</v>
      </c>
      <c r="H1785" s="164">
        <v>-5.25</v>
      </c>
      <c r="I1785" s="165"/>
      <c r="L1785" s="160"/>
      <c r="M1785" s="166"/>
      <c r="N1785" s="167"/>
      <c r="O1785" s="167"/>
      <c r="P1785" s="167"/>
      <c r="Q1785" s="167"/>
      <c r="R1785" s="167"/>
      <c r="S1785" s="167"/>
      <c r="T1785" s="168"/>
      <c r="AT1785" s="162" t="s">
        <v>178</v>
      </c>
      <c r="AU1785" s="162" t="s">
        <v>176</v>
      </c>
      <c r="AV1785" s="13" t="s">
        <v>176</v>
      </c>
      <c r="AW1785" s="13" t="s">
        <v>33</v>
      </c>
      <c r="AX1785" s="13" t="s">
        <v>78</v>
      </c>
      <c r="AY1785" s="162" t="s">
        <v>169</v>
      </c>
    </row>
    <row r="1786" spans="1:65" s="16" customFormat="1">
      <c r="B1786" s="184"/>
      <c r="D1786" s="161" t="s">
        <v>178</v>
      </c>
      <c r="E1786" s="185" t="s">
        <v>1</v>
      </c>
      <c r="F1786" s="186" t="s">
        <v>201</v>
      </c>
      <c r="H1786" s="187">
        <v>133.67000000000002</v>
      </c>
      <c r="I1786" s="188"/>
      <c r="L1786" s="184"/>
      <c r="M1786" s="189"/>
      <c r="N1786" s="190"/>
      <c r="O1786" s="190"/>
      <c r="P1786" s="190"/>
      <c r="Q1786" s="190"/>
      <c r="R1786" s="190"/>
      <c r="S1786" s="190"/>
      <c r="T1786" s="191"/>
      <c r="AT1786" s="185" t="s">
        <v>178</v>
      </c>
      <c r="AU1786" s="185" t="s">
        <v>176</v>
      </c>
      <c r="AV1786" s="16" t="s">
        <v>187</v>
      </c>
      <c r="AW1786" s="16" t="s">
        <v>33</v>
      </c>
      <c r="AX1786" s="16" t="s">
        <v>78</v>
      </c>
      <c r="AY1786" s="185" t="s">
        <v>169</v>
      </c>
    </row>
    <row r="1787" spans="1:65" s="13" customFormat="1">
      <c r="B1787" s="160"/>
      <c r="D1787" s="161" t="s">
        <v>178</v>
      </c>
      <c r="E1787" s="162" t="s">
        <v>1</v>
      </c>
      <c r="F1787" s="163" t="s">
        <v>2258</v>
      </c>
      <c r="H1787" s="164">
        <v>13.367000000000001</v>
      </c>
      <c r="I1787" s="165"/>
      <c r="L1787" s="160"/>
      <c r="M1787" s="166"/>
      <c r="N1787" s="167"/>
      <c r="O1787" s="167"/>
      <c r="P1787" s="167"/>
      <c r="Q1787" s="167"/>
      <c r="R1787" s="167"/>
      <c r="S1787" s="167"/>
      <c r="T1787" s="168"/>
      <c r="AT1787" s="162" t="s">
        <v>178</v>
      </c>
      <c r="AU1787" s="162" t="s">
        <v>176</v>
      </c>
      <c r="AV1787" s="13" t="s">
        <v>176</v>
      </c>
      <c r="AW1787" s="13" t="s">
        <v>33</v>
      </c>
      <c r="AX1787" s="13" t="s">
        <v>78</v>
      </c>
      <c r="AY1787" s="162" t="s">
        <v>169</v>
      </c>
    </row>
    <row r="1788" spans="1:65" s="15" customFormat="1">
      <c r="B1788" s="176"/>
      <c r="D1788" s="161" t="s">
        <v>178</v>
      </c>
      <c r="E1788" s="177" t="s">
        <v>1</v>
      </c>
      <c r="F1788" s="178" t="s">
        <v>186</v>
      </c>
      <c r="H1788" s="179">
        <v>147.03700000000001</v>
      </c>
      <c r="I1788" s="180"/>
      <c r="L1788" s="176"/>
      <c r="M1788" s="181"/>
      <c r="N1788" s="182"/>
      <c r="O1788" s="182"/>
      <c r="P1788" s="182"/>
      <c r="Q1788" s="182"/>
      <c r="R1788" s="182"/>
      <c r="S1788" s="182"/>
      <c r="T1788" s="183"/>
      <c r="AT1788" s="177" t="s">
        <v>178</v>
      </c>
      <c r="AU1788" s="177" t="s">
        <v>176</v>
      </c>
      <c r="AV1788" s="15" t="s">
        <v>175</v>
      </c>
      <c r="AW1788" s="15" t="s">
        <v>33</v>
      </c>
      <c r="AX1788" s="15" t="s">
        <v>86</v>
      </c>
      <c r="AY1788" s="177" t="s">
        <v>169</v>
      </c>
    </row>
    <row r="1789" spans="1:65" s="2" customFormat="1" ht="37.75" customHeight="1">
      <c r="A1789" s="33"/>
      <c r="B1789" s="145"/>
      <c r="C1789" s="146" t="s">
        <v>2259</v>
      </c>
      <c r="D1789" s="146" t="s">
        <v>171</v>
      </c>
      <c r="E1789" s="147" t="s">
        <v>2260</v>
      </c>
      <c r="F1789" s="148" t="s">
        <v>2261</v>
      </c>
      <c r="G1789" s="149" t="s">
        <v>2219</v>
      </c>
      <c r="H1789" s="150">
        <v>37.5</v>
      </c>
      <c r="I1789" s="151"/>
      <c r="J1789" s="150">
        <f>ROUND(I1789*H1789,3)</f>
        <v>0</v>
      </c>
      <c r="K1789" s="152"/>
      <c r="L1789" s="34"/>
      <c r="M1789" s="153" t="s">
        <v>1</v>
      </c>
      <c r="N1789" s="154" t="s">
        <v>44</v>
      </c>
      <c r="O1789" s="59"/>
      <c r="P1789" s="155">
        <f>O1789*H1789</f>
        <v>0</v>
      </c>
      <c r="Q1789" s="155">
        <v>0</v>
      </c>
      <c r="R1789" s="155">
        <f>Q1789*H1789</f>
        <v>0</v>
      </c>
      <c r="S1789" s="155">
        <v>0</v>
      </c>
      <c r="T1789" s="156">
        <f>S1789*H1789</f>
        <v>0</v>
      </c>
      <c r="U1789" s="33"/>
      <c r="V1789" s="33"/>
      <c r="W1789" s="33"/>
      <c r="X1789" s="33"/>
      <c r="Y1789" s="33"/>
      <c r="Z1789" s="33"/>
      <c r="AA1789" s="33"/>
      <c r="AB1789" s="33"/>
      <c r="AC1789" s="33"/>
      <c r="AD1789" s="33"/>
      <c r="AE1789" s="33"/>
      <c r="AR1789" s="157" t="s">
        <v>325</v>
      </c>
      <c r="AT1789" s="157" t="s">
        <v>171</v>
      </c>
      <c r="AU1789" s="157" t="s">
        <v>176</v>
      </c>
      <c r="AY1789" s="18" t="s">
        <v>169</v>
      </c>
      <c r="BE1789" s="158">
        <f>IF(N1789="základná",J1789,0)</f>
        <v>0</v>
      </c>
      <c r="BF1789" s="158">
        <f>IF(N1789="znížená",J1789,0)</f>
        <v>0</v>
      </c>
      <c r="BG1789" s="158">
        <f>IF(N1789="zákl. prenesená",J1789,0)</f>
        <v>0</v>
      </c>
      <c r="BH1789" s="158">
        <f>IF(N1789="zníž. prenesená",J1789,0)</f>
        <v>0</v>
      </c>
      <c r="BI1789" s="158">
        <f>IF(N1789="nulová",J1789,0)</f>
        <v>0</v>
      </c>
      <c r="BJ1789" s="18" t="s">
        <v>176</v>
      </c>
      <c r="BK1789" s="159">
        <f>ROUND(I1789*H1789,3)</f>
        <v>0</v>
      </c>
      <c r="BL1789" s="18" t="s">
        <v>325</v>
      </c>
      <c r="BM1789" s="157" t="s">
        <v>2262</v>
      </c>
    </row>
    <row r="1790" spans="1:65" s="14" customFormat="1">
      <c r="B1790" s="169"/>
      <c r="D1790" s="161" t="s">
        <v>178</v>
      </c>
      <c r="E1790" s="170" t="s">
        <v>1</v>
      </c>
      <c r="F1790" s="171" t="s">
        <v>2221</v>
      </c>
      <c r="H1790" s="170" t="s">
        <v>1</v>
      </c>
      <c r="I1790" s="172"/>
      <c r="L1790" s="169"/>
      <c r="M1790" s="173"/>
      <c r="N1790" s="174"/>
      <c r="O1790" s="174"/>
      <c r="P1790" s="174"/>
      <c r="Q1790" s="174"/>
      <c r="R1790" s="174"/>
      <c r="S1790" s="174"/>
      <c r="T1790" s="175"/>
      <c r="AT1790" s="170" t="s">
        <v>178</v>
      </c>
      <c r="AU1790" s="170" t="s">
        <v>176</v>
      </c>
      <c r="AV1790" s="14" t="s">
        <v>86</v>
      </c>
      <c r="AW1790" s="14" t="s">
        <v>33</v>
      </c>
      <c r="AX1790" s="14" t="s">
        <v>78</v>
      </c>
      <c r="AY1790" s="170" t="s">
        <v>169</v>
      </c>
    </row>
    <row r="1791" spans="1:65" s="13" customFormat="1">
      <c r="B1791" s="160"/>
      <c r="D1791" s="161" t="s">
        <v>178</v>
      </c>
      <c r="E1791" s="162" t="s">
        <v>1</v>
      </c>
      <c r="F1791" s="163" t="s">
        <v>2263</v>
      </c>
      <c r="H1791" s="164">
        <v>37.5</v>
      </c>
      <c r="I1791" s="165"/>
      <c r="L1791" s="160"/>
      <c r="M1791" s="166"/>
      <c r="N1791" s="167"/>
      <c r="O1791" s="167"/>
      <c r="P1791" s="167"/>
      <c r="Q1791" s="167"/>
      <c r="R1791" s="167"/>
      <c r="S1791" s="167"/>
      <c r="T1791" s="168"/>
      <c r="AT1791" s="162" t="s">
        <v>178</v>
      </c>
      <c r="AU1791" s="162" t="s">
        <v>176</v>
      </c>
      <c r="AV1791" s="13" t="s">
        <v>176</v>
      </c>
      <c r="AW1791" s="13" t="s">
        <v>33</v>
      </c>
      <c r="AX1791" s="13" t="s">
        <v>78</v>
      </c>
      <c r="AY1791" s="162" t="s">
        <v>169</v>
      </c>
    </row>
    <row r="1792" spans="1:65" s="15" customFormat="1">
      <c r="B1792" s="176"/>
      <c r="D1792" s="161" t="s">
        <v>178</v>
      </c>
      <c r="E1792" s="177" t="s">
        <v>1</v>
      </c>
      <c r="F1792" s="178" t="s">
        <v>186</v>
      </c>
      <c r="H1792" s="179">
        <v>37.5</v>
      </c>
      <c r="I1792" s="180"/>
      <c r="L1792" s="176"/>
      <c r="M1792" s="181"/>
      <c r="N1792" s="182"/>
      <c r="O1792" s="182"/>
      <c r="P1792" s="182"/>
      <c r="Q1792" s="182"/>
      <c r="R1792" s="182"/>
      <c r="S1792" s="182"/>
      <c r="T1792" s="183"/>
      <c r="AT1792" s="177" t="s">
        <v>178</v>
      </c>
      <c r="AU1792" s="177" t="s">
        <v>176</v>
      </c>
      <c r="AV1792" s="15" t="s">
        <v>175</v>
      </c>
      <c r="AW1792" s="15" t="s">
        <v>33</v>
      </c>
      <c r="AX1792" s="15" t="s">
        <v>86</v>
      </c>
      <c r="AY1792" s="177" t="s">
        <v>169</v>
      </c>
    </row>
    <row r="1793" spans="1:65" s="2" customFormat="1" ht="24.15" customHeight="1">
      <c r="A1793" s="33"/>
      <c r="B1793" s="145"/>
      <c r="C1793" s="192" t="s">
        <v>2264</v>
      </c>
      <c r="D1793" s="192" t="s">
        <v>345</v>
      </c>
      <c r="E1793" s="193" t="s">
        <v>2265</v>
      </c>
      <c r="F1793" s="194" t="s">
        <v>2266</v>
      </c>
      <c r="G1793" s="195" t="s">
        <v>328</v>
      </c>
      <c r="H1793" s="196">
        <v>43.125</v>
      </c>
      <c r="I1793" s="197"/>
      <c r="J1793" s="196">
        <f>ROUND(I1793*H1793,3)</f>
        <v>0</v>
      </c>
      <c r="K1793" s="198"/>
      <c r="L1793" s="199"/>
      <c r="M1793" s="200" t="s">
        <v>1</v>
      </c>
      <c r="N1793" s="201" t="s">
        <v>44</v>
      </c>
      <c r="O1793" s="59"/>
      <c r="P1793" s="155">
        <f>O1793*H1793</f>
        <v>0</v>
      </c>
      <c r="Q1793" s="155">
        <v>3.5999999999999999E-3</v>
      </c>
      <c r="R1793" s="155">
        <f>Q1793*H1793</f>
        <v>0.15525</v>
      </c>
      <c r="S1793" s="155">
        <v>0</v>
      </c>
      <c r="T1793" s="156">
        <f>S1793*H1793</f>
        <v>0</v>
      </c>
      <c r="U1793" s="33"/>
      <c r="V1793" s="33"/>
      <c r="W1793" s="33"/>
      <c r="X1793" s="33"/>
      <c r="Y1793" s="33"/>
      <c r="Z1793" s="33"/>
      <c r="AA1793" s="33"/>
      <c r="AB1793" s="33"/>
      <c r="AC1793" s="33"/>
      <c r="AD1793" s="33"/>
      <c r="AE1793" s="33"/>
      <c r="AR1793" s="157" t="s">
        <v>468</v>
      </c>
      <c r="AT1793" s="157" t="s">
        <v>345</v>
      </c>
      <c r="AU1793" s="157" t="s">
        <v>176</v>
      </c>
      <c r="AY1793" s="18" t="s">
        <v>169</v>
      </c>
      <c r="BE1793" s="158">
        <f>IF(N1793="základná",J1793,0)</f>
        <v>0</v>
      </c>
      <c r="BF1793" s="158">
        <f>IF(N1793="znížená",J1793,0)</f>
        <v>0</v>
      </c>
      <c r="BG1793" s="158">
        <f>IF(N1793="zákl. prenesená",J1793,0)</f>
        <v>0</v>
      </c>
      <c r="BH1793" s="158">
        <f>IF(N1793="zníž. prenesená",J1793,0)</f>
        <v>0</v>
      </c>
      <c r="BI1793" s="158">
        <f>IF(N1793="nulová",J1793,0)</f>
        <v>0</v>
      </c>
      <c r="BJ1793" s="18" t="s">
        <v>176</v>
      </c>
      <c r="BK1793" s="159">
        <f>ROUND(I1793*H1793,3)</f>
        <v>0</v>
      </c>
      <c r="BL1793" s="18" t="s">
        <v>325</v>
      </c>
      <c r="BM1793" s="157" t="s">
        <v>2267</v>
      </c>
    </row>
    <row r="1794" spans="1:65" s="13" customFormat="1">
      <c r="B1794" s="160"/>
      <c r="D1794" s="161" t="s">
        <v>178</v>
      </c>
      <c r="E1794" s="162" t="s">
        <v>1</v>
      </c>
      <c r="F1794" s="163" t="s">
        <v>2268</v>
      </c>
      <c r="H1794" s="164">
        <v>37.5</v>
      </c>
      <c r="I1794" s="165"/>
      <c r="L1794" s="160"/>
      <c r="M1794" s="166"/>
      <c r="N1794" s="167"/>
      <c r="O1794" s="167"/>
      <c r="P1794" s="167"/>
      <c r="Q1794" s="167"/>
      <c r="R1794" s="167"/>
      <c r="S1794" s="167"/>
      <c r="T1794" s="168"/>
      <c r="AT1794" s="162" t="s">
        <v>178</v>
      </c>
      <c r="AU1794" s="162" t="s">
        <v>176</v>
      </c>
      <c r="AV1794" s="13" t="s">
        <v>176</v>
      </c>
      <c r="AW1794" s="13" t="s">
        <v>33</v>
      </c>
      <c r="AX1794" s="13" t="s">
        <v>78</v>
      </c>
      <c r="AY1794" s="162" t="s">
        <v>169</v>
      </c>
    </row>
    <row r="1795" spans="1:65" s="13" customFormat="1">
      <c r="B1795" s="160"/>
      <c r="D1795" s="161" t="s">
        <v>178</v>
      </c>
      <c r="E1795" s="162" t="s">
        <v>1</v>
      </c>
      <c r="F1795" s="163" t="s">
        <v>2269</v>
      </c>
      <c r="H1795" s="164">
        <v>5.625</v>
      </c>
      <c r="I1795" s="165"/>
      <c r="L1795" s="160"/>
      <c r="M1795" s="166"/>
      <c r="N1795" s="167"/>
      <c r="O1795" s="167"/>
      <c r="P1795" s="167"/>
      <c r="Q1795" s="167"/>
      <c r="R1795" s="167"/>
      <c r="S1795" s="167"/>
      <c r="T1795" s="168"/>
      <c r="AT1795" s="162" t="s">
        <v>178</v>
      </c>
      <c r="AU1795" s="162" t="s">
        <v>176</v>
      </c>
      <c r="AV1795" s="13" t="s">
        <v>176</v>
      </c>
      <c r="AW1795" s="13" t="s">
        <v>33</v>
      </c>
      <c r="AX1795" s="13" t="s">
        <v>78</v>
      </c>
      <c r="AY1795" s="162" t="s">
        <v>169</v>
      </c>
    </row>
    <row r="1796" spans="1:65" s="15" customFormat="1">
      <c r="B1796" s="176"/>
      <c r="D1796" s="161" t="s">
        <v>178</v>
      </c>
      <c r="E1796" s="177" t="s">
        <v>1</v>
      </c>
      <c r="F1796" s="178" t="s">
        <v>186</v>
      </c>
      <c r="H1796" s="179">
        <v>43.125</v>
      </c>
      <c r="I1796" s="180"/>
      <c r="L1796" s="176"/>
      <c r="M1796" s="181"/>
      <c r="N1796" s="182"/>
      <c r="O1796" s="182"/>
      <c r="P1796" s="182"/>
      <c r="Q1796" s="182"/>
      <c r="R1796" s="182"/>
      <c r="S1796" s="182"/>
      <c r="T1796" s="183"/>
      <c r="AT1796" s="177" t="s">
        <v>178</v>
      </c>
      <c r="AU1796" s="177" t="s">
        <v>176</v>
      </c>
      <c r="AV1796" s="15" t="s">
        <v>175</v>
      </c>
      <c r="AW1796" s="15" t="s">
        <v>33</v>
      </c>
      <c r="AX1796" s="15" t="s">
        <v>86</v>
      </c>
      <c r="AY1796" s="177" t="s">
        <v>169</v>
      </c>
    </row>
    <row r="1797" spans="1:65" s="2" customFormat="1" ht="24.15" customHeight="1">
      <c r="A1797" s="33"/>
      <c r="B1797" s="145"/>
      <c r="C1797" s="146" t="s">
        <v>2270</v>
      </c>
      <c r="D1797" s="146" t="s">
        <v>171</v>
      </c>
      <c r="E1797" s="147" t="s">
        <v>2271</v>
      </c>
      <c r="F1797" s="148" t="s">
        <v>2272</v>
      </c>
      <c r="G1797" s="149" t="s">
        <v>353</v>
      </c>
      <c r="H1797" s="150">
        <v>60.28</v>
      </c>
      <c r="I1797" s="151"/>
      <c r="J1797" s="150">
        <f>ROUND(I1797*H1797,3)</f>
        <v>0</v>
      </c>
      <c r="K1797" s="152"/>
      <c r="L1797" s="34"/>
      <c r="M1797" s="153" t="s">
        <v>1</v>
      </c>
      <c r="N1797" s="154" t="s">
        <v>44</v>
      </c>
      <c r="O1797" s="59"/>
      <c r="P1797" s="155">
        <f>O1797*H1797</f>
        <v>0</v>
      </c>
      <c r="Q1797" s="155">
        <v>0</v>
      </c>
      <c r="R1797" s="155">
        <f>Q1797*H1797</f>
        <v>0</v>
      </c>
      <c r="S1797" s="155">
        <v>0</v>
      </c>
      <c r="T1797" s="156">
        <f>S1797*H1797</f>
        <v>0</v>
      </c>
      <c r="U1797" s="33"/>
      <c r="V1797" s="33"/>
      <c r="W1797" s="33"/>
      <c r="X1797" s="33"/>
      <c r="Y1797" s="33"/>
      <c r="Z1797" s="33"/>
      <c r="AA1797" s="33"/>
      <c r="AB1797" s="33"/>
      <c r="AC1797" s="33"/>
      <c r="AD1797" s="33"/>
      <c r="AE1797" s="33"/>
      <c r="AR1797" s="157" t="s">
        <v>325</v>
      </c>
      <c r="AT1797" s="157" t="s">
        <v>171</v>
      </c>
      <c r="AU1797" s="157" t="s">
        <v>176</v>
      </c>
      <c r="AY1797" s="18" t="s">
        <v>169</v>
      </c>
      <c r="BE1797" s="158">
        <f>IF(N1797="základná",J1797,0)</f>
        <v>0</v>
      </c>
      <c r="BF1797" s="158">
        <f>IF(N1797="znížená",J1797,0)</f>
        <v>0</v>
      </c>
      <c r="BG1797" s="158">
        <f>IF(N1797="zákl. prenesená",J1797,0)</f>
        <v>0</v>
      </c>
      <c r="BH1797" s="158">
        <f>IF(N1797="zníž. prenesená",J1797,0)</f>
        <v>0</v>
      </c>
      <c r="BI1797" s="158">
        <f>IF(N1797="nulová",J1797,0)</f>
        <v>0</v>
      </c>
      <c r="BJ1797" s="18" t="s">
        <v>176</v>
      </c>
      <c r="BK1797" s="159">
        <f>ROUND(I1797*H1797,3)</f>
        <v>0</v>
      </c>
      <c r="BL1797" s="18" t="s">
        <v>325</v>
      </c>
      <c r="BM1797" s="157" t="s">
        <v>2273</v>
      </c>
    </row>
    <row r="1798" spans="1:65" s="14" customFormat="1">
      <c r="B1798" s="169"/>
      <c r="D1798" s="161" t="s">
        <v>178</v>
      </c>
      <c r="E1798" s="170" t="s">
        <v>1</v>
      </c>
      <c r="F1798" s="171" t="s">
        <v>2221</v>
      </c>
      <c r="H1798" s="170" t="s">
        <v>1</v>
      </c>
      <c r="I1798" s="172"/>
      <c r="L1798" s="169"/>
      <c r="M1798" s="173"/>
      <c r="N1798" s="174"/>
      <c r="O1798" s="174"/>
      <c r="P1798" s="174"/>
      <c r="Q1798" s="174"/>
      <c r="R1798" s="174"/>
      <c r="S1798" s="174"/>
      <c r="T1798" s="175"/>
      <c r="AT1798" s="170" t="s">
        <v>178</v>
      </c>
      <c r="AU1798" s="170" t="s">
        <v>176</v>
      </c>
      <c r="AV1798" s="14" t="s">
        <v>86</v>
      </c>
      <c r="AW1798" s="14" t="s">
        <v>33</v>
      </c>
      <c r="AX1798" s="14" t="s">
        <v>78</v>
      </c>
      <c r="AY1798" s="170" t="s">
        <v>169</v>
      </c>
    </row>
    <row r="1799" spans="1:65" s="14" customFormat="1">
      <c r="B1799" s="169"/>
      <c r="D1799" s="161" t="s">
        <v>178</v>
      </c>
      <c r="E1799" s="170" t="s">
        <v>1</v>
      </c>
      <c r="F1799" s="171" t="s">
        <v>2235</v>
      </c>
      <c r="H1799" s="170" t="s">
        <v>1</v>
      </c>
      <c r="I1799" s="172"/>
      <c r="L1799" s="169"/>
      <c r="M1799" s="173"/>
      <c r="N1799" s="174"/>
      <c r="O1799" s="174"/>
      <c r="P1799" s="174"/>
      <c r="Q1799" s="174"/>
      <c r="R1799" s="174"/>
      <c r="S1799" s="174"/>
      <c r="T1799" s="175"/>
      <c r="AT1799" s="170" t="s">
        <v>178</v>
      </c>
      <c r="AU1799" s="170" t="s">
        <v>176</v>
      </c>
      <c r="AV1799" s="14" t="s">
        <v>86</v>
      </c>
      <c r="AW1799" s="14" t="s">
        <v>33</v>
      </c>
      <c r="AX1799" s="14" t="s">
        <v>78</v>
      </c>
      <c r="AY1799" s="170" t="s">
        <v>169</v>
      </c>
    </row>
    <row r="1800" spans="1:65" s="14" customFormat="1">
      <c r="B1800" s="169"/>
      <c r="D1800" s="161" t="s">
        <v>178</v>
      </c>
      <c r="E1800" s="170" t="s">
        <v>1</v>
      </c>
      <c r="F1800" s="171" t="s">
        <v>2274</v>
      </c>
      <c r="H1800" s="170" t="s">
        <v>1</v>
      </c>
      <c r="I1800" s="172"/>
      <c r="L1800" s="169"/>
      <c r="M1800" s="173"/>
      <c r="N1800" s="174"/>
      <c r="O1800" s="174"/>
      <c r="P1800" s="174"/>
      <c r="Q1800" s="174"/>
      <c r="R1800" s="174"/>
      <c r="S1800" s="174"/>
      <c r="T1800" s="175"/>
      <c r="AT1800" s="170" t="s">
        <v>178</v>
      </c>
      <c r="AU1800" s="170" t="s">
        <v>176</v>
      </c>
      <c r="AV1800" s="14" t="s">
        <v>86</v>
      </c>
      <c r="AW1800" s="14" t="s">
        <v>33</v>
      </c>
      <c r="AX1800" s="14" t="s">
        <v>78</v>
      </c>
      <c r="AY1800" s="170" t="s">
        <v>169</v>
      </c>
    </row>
    <row r="1801" spans="1:65" s="13" customFormat="1">
      <c r="B1801" s="160"/>
      <c r="D1801" s="161" t="s">
        <v>178</v>
      </c>
      <c r="E1801" s="162" t="s">
        <v>1</v>
      </c>
      <c r="F1801" s="163" t="s">
        <v>2275</v>
      </c>
      <c r="H1801" s="164">
        <v>9.4</v>
      </c>
      <c r="I1801" s="165"/>
      <c r="L1801" s="160"/>
      <c r="M1801" s="166"/>
      <c r="N1801" s="167"/>
      <c r="O1801" s="167"/>
      <c r="P1801" s="167"/>
      <c r="Q1801" s="167"/>
      <c r="R1801" s="167"/>
      <c r="S1801" s="167"/>
      <c r="T1801" s="168"/>
      <c r="AT1801" s="162" t="s">
        <v>178</v>
      </c>
      <c r="AU1801" s="162" t="s">
        <v>176</v>
      </c>
      <c r="AV1801" s="13" t="s">
        <v>176</v>
      </c>
      <c r="AW1801" s="13" t="s">
        <v>33</v>
      </c>
      <c r="AX1801" s="13" t="s">
        <v>78</v>
      </c>
      <c r="AY1801" s="162" t="s">
        <v>169</v>
      </c>
    </row>
    <row r="1802" spans="1:65" s="14" customFormat="1">
      <c r="B1802" s="169"/>
      <c r="D1802" s="161" t="s">
        <v>178</v>
      </c>
      <c r="E1802" s="170" t="s">
        <v>1</v>
      </c>
      <c r="F1802" s="171" t="s">
        <v>2276</v>
      </c>
      <c r="H1802" s="170" t="s">
        <v>1</v>
      </c>
      <c r="I1802" s="172"/>
      <c r="L1802" s="169"/>
      <c r="M1802" s="173"/>
      <c r="N1802" s="174"/>
      <c r="O1802" s="174"/>
      <c r="P1802" s="174"/>
      <c r="Q1802" s="174"/>
      <c r="R1802" s="174"/>
      <c r="S1802" s="174"/>
      <c r="T1802" s="175"/>
      <c r="AT1802" s="170" t="s">
        <v>178</v>
      </c>
      <c r="AU1802" s="170" t="s">
        <v>176</v>
      </c>
      <c r="AV1802" s="14" t="s">
        <v>86</v>
      </c>
      <c r="AW1802" s="14" t="s">
        <v>33</v>
      </c>
      <c r="AX1802" s="14" t="s">
        <v>78</v>
      </c>
      <c r="AY1802" s="170" t="s">
        <v>169</v>
      </c>
    </row>
    <row r="1803" spans="1:65" s="13" customFormat="1">
      <c r="B1803" s="160"/>
      <c r="D1803" s="161" t="s">
        <v>178</v>
      </c>
      <c r="E1803" s="162" t="s">
        <v>1</v>
      </c>
      <c r="F1803" s="163" t="s">
        <v>2277</v>
      </c>
      <c r="H1803" s="164">
        <v>10.1</v>
      </c>
      <c r="I1803" s="165"/>
      <c r="L1803" s="160"/>
      <c r="M1803" s="166"/>
      <c r="N1803" s="167"/>
      <c r="O1803" s="167"/>
      <c r="P1803" s="167"/>
      <c r="Q1803" s="167"/>
      <c r="R1803" s="167"/>
      <c r="S1803" s="167"/>
      <c r="T1803" s="168"/>
      <c r="AT1803" s="162" t="s">
        <v>178</v>
      </c>
      <c r="AU1803" s="162" t="s">
        <v>176</v>
      </c>
      <c r="AV1803" s="13" t="s">
        <v>176</v>
      </c>
      <c r="AW1803" s="13" t="s">
        <v>33</v>
      </c>
      <c r="AX1803" s="13" t="s">
        <v>78</v>
      </c>
      <c r="AY1803" s="162" t="s">
        <v>169</v>
      </c>
    </row>
    <row r="1804" spans="1:65" s="14" customFormat="1">
      <c r="B1804" s="169"/>
      <c r="D1804" s="161" t="s">
        <v>178</v>
      </c>
      <c r="E1804" s="170" t="s">
        <v>1</v>
      </c>
      <c r="F1804" s="171" t="s">
        <v>2278</v>
      </c>
      <c r="H1804" s="170" t="s">
        <v>1</v>
      </c>
      <c r="I1804" s="172"/>
      <c r="L1804" s="169"/>
      <c r="M1804" s="173"/>
      <c r="N1804" s="174"/>
      <c r="O1804" s="174"/>
      <c r="P1804" s="174"/>
      <c r="Q1804" s="174"/>
      <c r="R1804" s="174"/>
      <c r="S1804" s="174"/>
      <c r="T1804" s="175"/>
      <c r="AT1804" s="170" t="s">
        <v>178</v>
      </c>
      <c r="AU1804" s="170" t="s">
        <v>176</v>
      </c>
      <c r="AV1804" s="14" t="s">
        <v>86</v>
      </c>
      <c r="AW1804" s="14" t="s">
        <v>33</v>
      </c>
      <c r="AX1804" s="14" t="s">
        <v>78</v>
      </c>
      <c r="AY1804" s="170" t="s">
        <v>169</v>
      </c>
    </row>
    <row r="1805" spans="1:65" s="14" customFormat="1">
      <c r="B1805" s="169"/>
      <c r="D1805" s="161" t="s">
        <v>178</v>
      </c>
      <c r="E1805" s="170" t="s">
        <v>1</v>
      </c>
      <c r="F1805" s="171" t="s">
        <v>2279</v>
      </c>
      <c r="H1805" s="170" t="s">
        <v>1</v>
      </c>
      <c r="I1805" s="172"/>
      <c r="L1805" s="169"/>
      <c r="M1805" s="173"/>
      <c r="N1805" s="174"/>
      <c r="O1805" s="174"/>
      <c r="P1805" s="174"/>
      <c r="Q1805" s="174"/>
      <c r="R1805" s="174"/>
      <c r="S1805" s="174"/>
      <c r="T1805" s="175"/>
      <c r="AT1805" s="170" t="s">
        <v>178</v>
      </c>
      <c r="AU1805" s="170" t="s">
        <v>176</v>
      </c>
      <c r="AV1805" s="14" t="s">
        <v>86</v>
      </c>
      <c r="AW1805" s="14" t="s">
        <v>33</v>
      </c>
      <c r="AX1805" s="14" t="s">
        <v>78</v>
      </c>
      <c r="AY1805" s="170" t="s">
        <v>169</v>
      </c>
    </row>
    <row r="1806" spans="1:65" s="13" customFormat="1">
      <c r="B1806" s="160"/>
      <c r="D1806" s="161" t="s">
        <v>178</v>
      </c>
      <c r="E1806" s="162" t="s">
        <v>1</v>
      </c>
      <c r="F1806" s="163" t="s">
        <v>2280</v>
      </c>
      <c r="H1806" s="164">
        <v>7.25</v>
      </c>
      <c r="I1806" s="165"/>
      <c r="L1806" s="160"/>
      <c r="M1806" s="166"/>
      <c r="N1806" s="167"/>
      <c r="O1806" s="167"/>
      <c r="P1806" s="167"/>
      <c r="Q1806" s="167"/>
      <c r="R1806" s="167"/>
      <c r="S1806" s="167"/>
      <c r="T1806" s="168"/>
      <c r="AT1806" s="162" t="s">
        <v>178</v>
      </c>
      <c r="AU1806" s="162" t="s">
        <v>176</v>
      </c>
      <c r="AV1806" s="13" t="s">
        <v>176</v>
      </c>
      <c r="AW1806" s="13" t="s">
        <v>33</v>
      </c>
      <c r="AX1806" s="13" t="s">
        <v>78</v>
      </c>
      <c r="AY1806" s="162" t="s">
        <v>169</v>
      </c>
    </row>
    <row r="1807" spans="1:65" s="14" customFormat="1">
      <c r="B1807" s="169"/>
      <c r="D1807" s="161" t="s">
        <v>178</v>
      </c>
      <c r="E1807" s="170" t="s">
        <v>1</v>
      </c>
      <c r="F1807" s="171" t="s">
        <v>2281</v>
      </c>
      <c r="H1807" s="170" t="s">
        <v>1</v>
      </c>
      <c r="I1807" s="172"/>
      <c r="L1807" s="169"/>
      <c r="M1807" s="173"/>
      <c r="N1807" s="174"/>
      <c r="O1807" s="174"/>
      <c r="P1807" s="174"/>
      <c r="Q1807" s="174"/>
      <c r="R1807" s="174"/>
      <c r="S1807" s="174"/>
      <c r="T1807" s="175"/>
      <c r="AT1807" s="170" t="s">
        <v>178</v>
      </c>
      <c r="AU1807" s="170" t="s">
        <v>176</v>
      </c>
      <c r="AV1807" s="14" t="s">
        <v>86</v>
      </c>
      <c r="AW1807" s="14" t="s">
        <v>33</v>
      </c>
      <c r="AX1807" s="14" t="s">
        <v>78</v>
      </c>
      <c r="AY1807" s="170" t="s">
        <v>169</v>
      </c>
    </row>
    <row r="1808" spans="1:65" s="13" customFormat="1">
      <c r="B1808" s="160"/>
      <c r="D1808" s="161" t="s">
        <v>178</v>
      </c>
      <c r="E1808" s="162" t="s">
        <v>1</v>
      </c>
      <c r="F1808" s="163" t="s">
        <v>2282</v>
      </c>
      <c r="H1808" s="164">
        <v>7.95</v>
      </c>
      <c r="I1808" s="165"/>
      <c r="L1808" s="160"/>
      <c r="M1808" s="166"/>
      <c r="N1808" s="167"/>
      <c r="O1808" s="167"/>
      <c r="P1808" s="167"/>
      <c r="Q1808" s="167"/>
      <c r="R1808" s="167"/>
      <c r="S1808" s="167"/>
      <c r="T1808" s="168"/>
      <c r="AT1808" s="162" t="s">
        <v>178</v>
      </c>
      <c r="AU1808" s="162" t="s">
        <v>176</v>
      </c>
      <c r="AV1808" s="13" t="s">
        <v>176</v>
      </c>
      <c r="AW1808" s="13" t="s">
        <v>33</v>
      </c>
      <c r="AX1808" s="13" t="s">
        <v>78</v>
      </c>
      <c r="AY1808" s="162" t="s">
        <v>169</v>
      </c>
    </row>
    <row r="1809" spans="1:65" s="14" customFormat="1">
      <c r="B1809" s="169"/>
      <c r="D1809" s="161" t="s">
        <v>178</v>
      </c>
      <c r="E1809" s="170" t="s">
        <v>1</v>
      </c>
      <c r="F1809" s="171" t="s">
        <v>2283</v>
      </c>
      <c r="H1809" s="170" t="s">
        <v>1</v>
      </c>
      <c r="I1809" s="172"/>
      <c r="L1809" s="169"/>
      <c r="M1809" s="173"/>
      <c r="N1809" s="174"/>
      <c r="O1809" s="174"/>
      <c r="P1809" s="174"/>
      <c r="Q1809" s="174"/>
      <c r="R1809" s="174"/>
      <c r="S1809" s="174"/>
      <c r="T1809" s="175"/>
      <c r="AT1809" s="170" t="s">
        <v>178</v>
      </c>
      <c r="AU1809" s="170" t="s">
        <v>176</v>
      </c>
      <c r="AV1809" s="14" t="s">
        <v>86</v>
      </c>
      <c r="AW1809" s="14" t="s">
        <v>33</v>
      </c>
      <c r="AX1809" s="14" t="s">
        <v>78</v>
      </c>
      <c r="AY1809" s="170" t="s">
        <v>169</v>
      </c>
    </row>
    <row r="1810" spans="1:65" s="13" customFormat="1">
      <c r="B1810" s="160"/>
      <c r="D1810" s="161" t="s">
        <v>178</v>
      </c>
      <c r="E1810" s="162" t="s">
        <v>1</v>
      </c>
      <c r="F1810" s="163" t="s">
        <v>2284</v>
      </c>
      <c r="H1810" s="164">
        <v>9.9</v>
      </c>
      <c r="I1810" s="165"/>
      <c r="L1810" s="160"/>
      <c r="M1810" s="166"/>
      <c r="N1810" s="167"/>
      <c r="O1810" s="167"/>
      <c r="P1810" s="167"/>
      <c r="Q1810" s="167"/>
      <c r="R1810" s="167"/>
      <c r="S1810" s="167"/>
      <c r="T1810" s="168"/>
      <c r="AT1810" s="162" t="s">
        <v>178</v>
      </c>
      <c r="AU1810" s="162" t="s">
        <v>176</v>
      </c>
      <c r="AV1810" s="13" t="s">
        <v>176</v>
      </c>
      <c r="AW1810" s="13" t="s">
        <v>33</v>
      </c>
      <c r="AX1810" s="13" t="s">
        <v>78</v>
      </c>
      <c r="AY1810" s="162" t="s">
        <v>169</v>
      </c>
    </row>
    <row r="1811" spans="1:65" s="14" customFormat="1">
      <c r="B1811" s="169"/>
      <c r="D1811" s="161" t="s">
        <v>178</v>
      </c>
      <c r="E1811" s="170" t="s">
        <v>1</v>
      </c>
      <c r="F1811" s="171" t="s">
        <v>2285</v>
      </c>
      <c r="H1811" s="170" t="s">
        <v>1</v>
      </c>
      <c r="I1811" s="172"/>
      <c r="L1811" s="169"/>
      <c r="M1811" s="173"/>
      <c r="N1811" s="174"/>
      <c r="O1811" s="174"/>
      <c r="P1811" s="174"/>
      <c r="Q1811" s="174"/>
      <c r="R1811" s="174"/>
      <c r="S1811" s="174"/>
      <c r="T1811" s="175"/>
      <c r="AT1811" s="170" t="s">
        <v>178</v>
      </c>
      <c r="AU1811" s="170" t="s">
        <v>176</v>
      </c>
      <c r="AV1811" s="14" t="s">
        <v>86</v>
      </c>
      <c r="AW1811" s="14" t="s">
        <v>33</v>
      </c>
      <c r="AX1811" s="14" t="s">
        <v>78</v>
      </c>
      <c r="AY1811" s="170" t="s">
        <v>169</v>
      </c>
    </row>
    <row r="1812" spans="1:65" s="13" customFormat="1">
      <c r="B1812" s="160"/>
      <c r="D1812" s="161" t="s">
        <v>178</v>
      </c>
      <c r="E1812" s="162" t="s">
        <v>1</v>
      </c>
      <c r="F1812" s="163" t="s">
        <v>2286</v>
      </c>
      <c r="H1812" s="164">
        <v>10.199999999999999</v>
      </c>
      <c r="I1812" s="165"/>
      <c r="L1812" s="160"/>
      <c r="M1812" s="166"/>
      <c r="N1812" s="167"/>
      <c r="O1812" s="167"/>
      <c r="P1812" s="167"/>
      <c r="Q1812" s="167"/>
      <c r="R1812" s="167"/>
      <c r="S1812" s="167"/>
      <c r="T1812" s="168"/>
      <c r="AT1812" s="162" t="s">
        <v>178</v>
      </c>
      <c r="AU1812" s="162" t="s">
        <v>176</v>
      </c>
      <c r="AV1812" s="13" t="s">
        <v>176</v>
      </c>
      <c r="AW1812" s="13" t="s">
        <v>33</v>
      </c>
      <c r="AX1812" s="13" t="s">
        <v>78</v>
      </c>
      <c r="AY1812" s="162" t="s">
        <v>169</v>
      </c>
    </row>
    <row r="1813" spans="1:65" s="16" customFormat="1">
      <c r="B1813" s="184"/>
      <c r="D1813" s="161" t="s">
        <v>178</v>
      </c>
      <c r="E1813" s="185" t="s">
        <v>1</v>
      </c>
      <c r="F1813" s="186" t="s">
        <v>201</v>
      </c>
      <c r="H1813" s="187">
        <v>54.8</v>
      </c>
      <c r="I1813" s="188"/>
      <c r="L1813" s="184"/>
      <c r="M1813" s="189"/>
      <c r="N1813" s="190"/>
      <c r="O1813" s="190"/>
      <c r="P1813" s="190"/>
      <c r="Q1813" s="190"/>
      <c r="R1813" s="190"/>
      <c r="S1813" s="190"/>
      <c r="T1813" s="191"/>
      <c r="AT1813" s="185" t="s">
        <v>178</v>
      </c>
      <c r="AU1813" s="185" t="s">
        <v>176</v>
      </c>
      <c r="AV1813" s="16" t="s">
        <v>187</v>
      </c>
      <c r="AW1813" s="16" t="s">
        <v>33</v>
      </c>
      <c r="AX1813" s="16" t="s">
        <v>78</v>
      </c>
      <c r="AY1813" s="185" t="s">
        <v>169</v>
      </c>
    </row>
    <row r="1814" spans="1:65" s="13" customFormat="1">
      <c r="B1814" s="160"/>
      <c r="D1814" s="161" t="s">
        <v>178</v>
      </c>
      <c r="E1814" s="162" t="s">
        <v>1</v>
      </c>
      <c r="F1814" s="163" t="s">
        <v>2287</v>
      </c>
      <c r="H1814" s="164">
        <v>5.48</v>
      </c>
      <c r="I1814" s="165"/>
      <c r="L1814" s="160"/>
      <c r="M1814" s="166"/>
      <c r="N1814" s="167"/>
      <c r="O1814" s="167"/>
      <c r="P1814" s="167"/>
      <c r="Q1814" s="167"/>
      <c r="R1814" s="167"/>
      <c r="S1814" s="167"/>
      <c r="T1814" s="168"/>
      <c r="AT1814" s="162" t="s">
        <v>178</v>
      </c>
      <c r="AU1814" s="162" t="s">
        <v>176</v>
      </c>
      <c r="AV1814" s="13" t="s">
        <v>176</v>
      </c>
      <c r="AW1814" s="13" t="s">
        <v>33</v>
      </c>
      <c r="AX1814" s="13" t="s">
        <v>78</v>
      </c>
      <c r="AY1814" s="162" t="s">
        <v>169</v>
      </c>
    </row>
    <row r="1815" spans="1:65" s="15" customFormat="1">
      <c r="B1815" s="176"/>
      <c r="D1815" s="161" t="s">
        <v>178</v>
      </c>
      <c r="E1815" s="177" t="s">
        <v>1</v>
      </c>
      <c r="F1815" s="178" t="s">
        <v>186</v>
      </c>
      <c r="H1815" s="179">
        <v>60.28</v>
      </c>
      <c r="I1815" s="180"/>
      <c r="L1815" s="176"/>
      <c r="M1815" s="181"/>
      <c r="N1815" s="182"/>
      <c r="O1815" s="182"/>
      <c r="P1815" s="182"/>
      <c r="Q1815" s="182"/>
      <c r="R1815" s="182"/>
      <c r="S1815" s="182"/>
      <c r="T1815" s="183"/>
      <c r="AT1815" s="177" t="s">
        <v>178</v>
      </c>
      <c r="AU1815" s="177" t="s">
        <v>176</v>
      </c>
      <c r="AV1815" s="15" t="s">
        <v>175</v>
      </c>
      <c r="AW1815" s="15" t="s">
        <v>33</v>
      </c>
      <c r="AX1815" s="15" t="s">
        <v>86</v>
      </c>
      <c r="AY1815" s="177" t="s">
        <v>169</v>
      </c>
    </row>
    <row r="1816" spans="1:65" s="2" customFormat="1" ht="24.15" customHeight="1">
      <c r="A1816" s="33"/>
      <c r="B1816" s="145"/>
      <c r="C1816" s="146" t="s">
        <v>2288</v>
      </c>
      <c r="D1816" s="146" t="s">
        <v>171</v>
      </c>
      <c r="E1816" s="147" t="s">
        <v>2289</v>
      </c>
      <c r="F1816" s="148" t="s">
        <v>2290</v>
      </c>
      <c r="G1816" s="149" t="s">
        <v>2219</v>
      </c>
      <c r="H1816" s="150">
        <v>242.88800000000001</v>
      </c>
      <c r="I1816" s="151"/>
      <c r="J1816" s="150">
        <f>ROUND(I1816*H1816,3)</f>
        <v>0</v>
      </c>
      <c r="K1816" s="152"/>
      <c r="L1816" s="34"/>
      <c r="M1816" s="153" t="s">
        <v>1</v>
      </c>
      <c r="N1816" s="154" t="s">
        <v>44</v>
      </c>
      <c r="O1816" s="59"/>
      <c r="P1816" s="155">
        <f>O1816*H1816</f>
        <v>0</v>
      </c>
      <c r="Q1816" s="155">
        <v>0</v>
      </c>
      <c r="R1816" s="155">
        <f>Q1816*H1816</f>
        <v>0</v>
      </c>
      <c r="S1816" s="155">
        <v>0</v>
      </c>
      <c r="T1816" s="156">
        <f>S1816*H1816</f>
        <v>0</v>
      </c>
      <c r="U1816" s="33"/>
      <c r="V1816" s="33"/>
      <c r="W1816" s="33"/>
      <c r="X1816" s="33"/>
      <c r="Y1816" s="33"/>
      <c r="Z1816" s="33"/>
      <c r="AA1816" s="33"/>
      <c r="AB1816" s="33"/>
      <c r="AC1816" s="33"/>
      <c r="AD1816" s="33"/>
      <c r="AE1816" s="33"/>
      <c r="AR1816" s="157" t="s">
        <v>325</v>
      </c>
      <c r="AT1816" s="157" t="s">
        <v>171</v>
      </c>
      <c r="AU1816" s="157" t="s">
        <v>176</v>
      </c>
      <c r="AY1816" s="18" t="s">
        <v>169</v>
      </c>
      <c r="BE1816" s="158">
        <f>IF(N1816="základná",J1816,0)</f>
        <v>0</v>
      </c>
      <c r="BF1816" s="158">
        <f>IF(N1816="znížená",J1816,0)</f>
        <v>0</v>
      </c>
      <c r="BG1816" s="158">
        <f>IF(N1816="zákl. prenesená",J1816,0)</f>
        <v>0</v>
      </c>
      <c r="BH1816" s="158">
        <f>IF(N1816="zníž. prenesená",J1816,0)</f>
        <v>0</v>
      </c>
      <c r="BI1816" s="158">
        <f>IF(N1816="nulová",J1816,0)</f>
        <v>0</v>
      </c>
      <c r="BJ1816" s="18" t="s">
        <v>176</v>
      </c>
      <c r="BK1816" s="159">
        <f>ROUND(I1816*H1816,3)</f>
        <v>0</v>
      </c>
      <c r="BL1816" s="18" t="s">
        <v>325</v>
      </c>
      <c r="BM1816" s="157" t="s">
        <v>2291</v>
      </c>
    </row>
    <row r="1817" spans="1:65" s="14" customFormat="1">
      <c r="B1817" s="169"/>
      <c r="D1817" s="161" t="s">
        <v>178</v>
      </c>
      <c r="E1817" s="170" t="s">
        <v>1</v>
      </c>
      <c r="F1817" s="171" t="s">
        <v>2292</v>
      </c>
      <c r="H1817" s="170" t="s">
        <v>1</v>
      </c>
      <c r="I1817" s="172"/>
      <c r="L1817" s="169"/>
      <c r="M1817" s="173"/>
      <c r="N1817" s="174"/>
      <c r="O1817" s="174"/>
      <c r="P1817" s="174"/>
      <c r="Q1817" s="174"/>
      <c r="R1817" s="174"/>
      <c r="S1817" s="174"/>
      <c r="T1817" s="175"/>
      <c r="AT1817" s="170" t="s">
        <v>178</v>
      </c>
      <c r="AU1817" s="170" t="s">
        <v>176</v>
      </c>
      <c r="AV1817" s="14" t="s">
        <v>86</v>
      </c>
      <c r="AW1817" s="14" t="s">
        <v>33</v>
      </c>
      <c r="AX1817" s="14" t="s">
        <v>78</v>
      </c>
      <c r="AY1817" s="170" t="s">
        <v>169</v>
      </c>
    </row>
    <row r="1818" spans="1:65" s="14" customFormat="1">
      <c r="B1818" s="169"/>
      <c r="D1818" s="161" t="s">
        <v>178</v>
      </c>
      <c r="E1818" s="170" t="s">
        <v>1</v>
      </c>
      <c r="F1818" s="171" t="s">
        <v>2221</v>
      </c>
      <c r="H1818" s="170" t="s">
        <v>1</v>
      </c>
      <c r="I1818" s="172"/>
      <c r="L1818" s="169"/>
      <c r="M1818" s="173"/>
      <c r="N1818" s="174"/>
      <c r="O1818" s="174"/>
      <c r="P1818" s="174"/>
      <c r="Q1818" s="174"/>
      <c r="R1818" s="174"/>
      <c r="S1818" s="174"/>
      <c r="T1818" s="175"/>
      <c r="AT1818" s="170" t="s">
        <v>178</v>
      </c>
      <c r="AU1818" s="170" t="s">
        <v>176</v>
      </c>
      <c r="AV1818" s="14" t="s">
        <v>86</v>
      </c>
      <c r="AW1818" s="14" t="s">
        <v>33</v>
      </c>
      <c r="AX1818" s="14" t="s">
        <v>78</v>
      </c>
      <c r="AY1818" s="170" t="s">
        <v>169</v>
      </c>
    </row>
    <row r="1819" spans="1:65" s="13" customFormat="1" ht="20">
      <c r="B1819" s="160"/>
      <c r="D1819" s="161" t="s">
        <v>178</v>
      </c>
      <c r="E1819" s="162" t="s">
        <v>1</v>
      </c>
      <c r="F1819" s="163" t="s">
        <v>2293</v>
      </c>
      <c r="H1819" s="164">
        <v>195.57</v>
      </c>
      <c r="I1819" s="165"/>
      <c r="L1819" s="160"/>
      <c r="M1819" s="166"/>
      <c r="N1819" s="167"/>
      <c r="O1819" s="167"/>
      <c r="P1819" s="167"/>
      <c r="Q1819" s="167"/>
      <c r="R1819" s="167"/>
      <c r="S1819" s="167"/>
      <c r="T1819" s="168"/>
      <c r="AT1819" s="162" t="s">
        <v>178</v>
      </c>
      <c r="AU1819" s="162" t="s">
        <v>176</v>
      </c>
      <c r="AV1819" s="13" t="s">
        <v>176</v>
      </c>
      <c r="AW1819" s="13" t="s">
        <v>33</v>
      </c>
      <c r="AX1819" s="13" t="s">
        <v>78</v>
      </c>
      <c r="AY1819" s="162" t="s">
        <v>169</v>
      </c>
    </row>
    <row r="1820" spans="1:65" s="13" customFormat="1">
      <c r="B1820" s="160"/>
      <c r="D1820" s="161" t="s">
        <v>178</v>
      </c>
      <c r="E1820" s="162" t="s">
        <v>1</v>
      </c>
      <c r="F1820" s="163" t="s">
        <v>2294</v>
      </c>
      <c r="H1820" s="164">
        <v>-2.38</v>
      </c>
      <c r="I1820" s="165"/>
      <c r="L1820" s="160"/>
      <c r="M1820" s="166"/>
      <c r="N1820" s="167"/>
      <c r="O1820" s="167"/>
      <c r="P1820" s="167"/>
      <c r="Q1820" s="167"/>
      <c r="R1820" s="167"/>
      <c r="S1820" s="167"/>
      <c r="T1820" s="168"/>
      <c r="AT1820" s="162" t="s">
        <v>178</v>
      </c>
      <c r="AU1820" s="162" t="s">
        <v>176</v>
      </c>
      <c r="AV1820" s="13" t="s">
        <v>176</v>
      </c>
      <c r="AW1820" s="13" t="s">
        <v>33</v>
      </c>
      <c r="AX1820" s="13" t="s">
        <v>78</v>
      </c>
      <c r="AY1820" s="162" t="s">
        <v>169</v>
      </c>
    </row>
    <row r="1821" spans="1:65" s="16" customFormat="1">
      <c r="B1821" s="184"/>
      <c r="D1821" s="161" t="s">
        <v>178</v>
      </c>
      <c r="E1821" s="185" t="s">
        <v>1</v>
      </c>
      <c r="F1821" s="186" t="s">
        <v>201</v>
      </c>
      <c r="H1821" s="187">
        <v>193.19</v>
      </c>
      <c r="I1821" s="188"/>
      <c r="L1821" s="184"/>
      <c r="M1821" s="189"/>
      <c r="N1821" s="190"/>
      <c r="O1821" s="190"/>
      <c r="P1821" s="190"/>
      <c r="Q1821" s="190"/>
      <c r="R1821" s="190"/>
      <c r="S1821" s="190"/>
      <c r="T1821" s="191"/>
      <c r="AT1821" s="185" t="s">
        <v>178</v>
      </c>
      <c r="AU1821" s="185" t="s">
        <v>176</v>
      </c>
      <c r="AV1821" s="16" t="s">
        <v>187</v>
      </c>
      <c r="AW1821" s="16" t="s">
        <v>33</v>
      </c>
      <c r="AX1821" s="16" t="s">
        <v>78</v>
      </c>
      <c r="AY1821" s="185" t="s">
        <v>169</v>
      </c>
    </row>
    <row r="1822" spans="1:65" s="14" customFormat="1">
      <c r="B1822" s="169"/>
      <c r="D1822" s="161" t="s">
        <v>178</v>
      </c>
      <c r="E1822" s="170" t="s">
        <v>1</v>
      </c>
      <c r="F1822" s="171" t="s">
        <v>2295</v>
      </c>
      <c r="H1822" s="170" t="s">
        <v>1</v>
      </c>
      <c r="I1822" s="172"/>
      <c r="L1822" s="169"/>
      <c r="M1822" s="173"/>
      <c r="N1822" s="174"/>
      <c r="O1822" s="174"/>
      <c r="P1822" s="174"/>
      <c r="Q1822" s="174"/>
      <c r="R1822" s="174"/>
      <c r="S1822" s="174"/>
      <c r="T1822" s="175"/>
      <c r="AT1822" s="170" t="s">
        <v>178</v>
      </c>
      <c r="AU1822" s="170" t="s">
        <v>176</v>
      </c>
      <c r="AV1822" s="14" t="s">
        <v>86</v>
      </c>
      <c r="AW1822" s="14" t="s">
        <v>33</v>
      </c>
      <c r="AX1822" s="14" t="s">
        <v>78</v>
      </c>
      <c r="AY1822" s="170" t="s">
        <v>169</v>
      </c>
    </row>
    <row r="1823" spans="1:65" s="14" customFormat="1">
      <c r="B1823" s="169"/>
      <c r="D1823" s="161" t="s">
        <v>178</v>
      </c>
      <c r="E1823" s="170" t="s">
        <v>1</v>
      </c>
      <c r="F1823" s="171" t="s">
        <v>2296</v>
      </c>
      <c r="H1823" s="170" t="s">
        <v>1</v>
      </c>
      <c r="I1823" s="172"/>
      <c r="L1823" s="169"/>
      <c r="M1823" s="173"/>
      <c r="N1823" s="174"/>
      <c r="O1823" s="174"/>
      <c r="P1823" s="174"/>
      <c r="Q1823" s="174"/>
      <c r="R1823" s="174"/>
      <c r="S1823" s="174"/>
      <c r="T1823" s="175"/>
      <c r="AT1823" s="170" t="s">
        <v>178</v>
      </c>
      <c r="AU1823" s="170" t="s">
        <v>176</v>
      </c>
      <c r="AV1823" s="14" t="s">
        <v>86</v>
      </c>
      <c r="AW1823" s="14" t="s">
        <v>33</v>
      </c>
      <c r="AX1823" s="14" t="s">
        <v>78</v>
      </c>
      <c r="AY1823" s="170" t="s">
        <v>169</v>
      </c>
    </row>
    <row r="1824" spans="1:65" s="13" customFormat="1">
      <c r="B1824" s="160"/>
      <c r="D1824" s="161" t="s">
        <v>178</v>
      </c>
      <c r="E1824" s="162" t="s">
        <v>1</v>
      </c>
      <c r="F1824" s="163" t="s">
        <v>2297</v>
      </c>
      <c r="H1824" s="164">
        <v>7.62</v>
      </c>
      <c r="I1824" s="165"/>
      <c r="L1824" s="160"/>
      <c r="M1824" s="166"/>
      <c r="N1824" s="167"/>
      <c r="O1824" s="167"/>
      <c r="P1824" s="167"/>
      <c r="Q1824" s="167"/>
      <c r="R1824" s="167"/>
      <c r="S1824" s="167"/>
      <c r="T1824" s="168"/>
      <c r="AT1824" s="162" t="s">
        <v>178</v>
      </c>
      <c r="AU1824" s="162" t="s">
        <v>176</v>
      </c>
      <c r="AV1824" s="13" t="s">
        <v>176</v>
      </c>
      <c r="AW1824" s="13" t="s">
        <v>33</v>
      </c>
      <c r="AX1824" s="13" t="s">
        <v>78</v>
      </c>
      <c r="AY1824" s="162" t="s">
        <v>169</v>
      </c>
    </row>
    <row r="1825" spans="2:51" s="14" customFormat="1">
      <c r="B1825" s="169"/>
      <c r="D1825" s="161" t="s">
        <v>178</v>
      </c>
      <c r="E1825" s="170" t="s">
        <v>1</v>
      </c>
      <c r="F1825" s="171" t="s">
        <v>2298</v>
      </c>
      <c r="H1825" s="170" t="s">
        <v>1</v>
      </c>
      <c r="I1825" s="172"/>
      <c r="L1825" s="169"/>
      <c r="M1825" s="173"/>
      <c r="N1825" s="174"/>
      <c r="O1825" s="174"/>
      <c r="P1825" s="174"/>
      <c r="Q1825" s="174"/>
      <c r="R1825" s="174"/>
      <c r="S1825" s="174"/>
      <c r="T1825" s="175"/>
      <c r="AT1825" s="170" t="s">
        <v>178</v>
      </c>
      <c r="AU1825" s="170" t="s">
        <v>176</v>
      </c>
      <c r="AV1825" s="14" t="s">
        <v>86</v>
      </c>
      <c r="AW1825" s="14" t="s">
        <v>33</v>
      </c>
      <c r="AX1825" s="14" t="s">
        <v>78</v>
      </c>
      <c r="AY1825" s="170" t="s">
        <v>169</v>
      </c>
    </row>
    <row r="1826" spans="2:51" s="13" customFormat="1">
      <c r="B1826" s="160"/>
      <c r="D1826" s="161" t="s">
        <v>178</v>
      </c>
      <c r="E1826" s="162" t="s">
        <v>1</v>
      </c>
      <c r="F1826" s="163" t="s">
        <v>2299</v>
      </c>
      <c r="H1826" s="164">
        <v>35.92</v>
      </c>
      <c r="I1826" s="165"/>
      <c r="L1826" s="160"/>
      <c r="M1826" s="166"/>
      <c r="N1826" s="167"/>
      <c r="O1826" s="167"/>
      <c r="P1826" s="167"/>
      <c r="Q1826" s="167"/>
      <c r="R1826" s="167"/>
      <c r="S1826" s="167"/>
      <c r="T1826" s="168"/>
      <c r="AT1826" s="162" t="s">
        <v>178</v>
      </c>
      <c r="AU1826" s="162" t="s">
        <v>176</v>
      </c>
      <c r="AV1826" s="13" t="s">
        <v>176</v>
      </c>
      <c r="AW1826" s="13" t="s">
        <v>33</v>
      </c>
      <c r="AX1826" s="13" t="s">
        <v>78</v>
      </c>
      <c r="AY1826" s="162" t="s">
        <v>169</v>
      </c>
    </row>
    <row r="1827" spans="2:51" s="13" customFormat="1">
      <c r="B1827" s="160"/>
      <c r="D1827" s="161" t="s">
        <v>178</v>
      </c>
      <c r="E1827" s="162" t="s">
        <v>1</v>
      </c>
      <c r="F1827" s="163" t="s">
        <v>2300</v>
      </c>
      <c r="H1827" s="164">
        <v>-8.125</v>
      </c>
      <c r="I1827" s="165"/>
      <c r="L1827" s="160"/>
      <c r="M1827" s="166"/>
      <c r="N1827" s="167"/>
      <c r="O1827" s="167"/>
      <c r="P1827" s="167"/>
      <c r="Q1827" s="167"/>
      <c r="R1827" s="167"/>
      <c r="S1827" s="167"/>
      <c r="T1827" s="168"/>
      <c r="AT1827" s="162" t="s">
        <v>178</v>
      </c>
      <c r="AU1827" s="162" t="s">
        <v>176</v>
      </c>
      <c r="AV1827" s="13" t="s">
        <v>176</v>
      </c>
      <c r="AW1827" s="13" t="s">
        <v>33</v>
      </c>
      <c r="AX1827" s="13" t="s">
        <v>78</v>
      </c>
      <c r="AY1827" s="162" t="s">
        <v>169</v>
      </c>
    </row>
    <row r="1828" spans="2:51" s="14" customFormat="1">
      <c r="B1828" s="169"/>
      <c r="D1828" s="161" t="s">
        <v>178</v>
      </c>
      <c r="E1828" s="170" t="s">
        <v>1</v>
      </c>
      <c r="F1828" s="171" t="s">
        <v>2301</v>
      </c>
      <c r="H1828" s="170" t="s">
        <v>1</v>
      </c>
      <c r="I1828" s="172"/>
      <c r="L1828" s="169"/>
      <c r="M1828" s="173"/>
      <c r="N1828" s="174"/>
      <c r="O1828" s="174"/>
      <c r="P1828" s="174"/>
      <c r="Q1828" s="174"/>
      <c r="R1828" s="174"/>
      <c r="S1828" s="174"/>
      <c r="T1828" s="175"/>
      <c r="AT1828" s="170" t="s">
        <v>178</v>
      </c>
      <c r="AU1828" s="170" t="s">
        <v>176</v>
      </c>
      <c r="AV1828" s="14" t="s">
        <v>86</v>
      </c>
      <c r="AW1828" s="14" t="s">
        <v>33</v>
      </c>
      <c r="AX1828" s="14" t="s">
        <v>78</v>
      </c>
      <c r="AY1828" s="170" t="s">
        <v>169</v>
      </c>
    </row>
    <row r="1829" spans="2:51" s="13" customFormat="1">
      <c r="B1829" s="160"/>
      <c r="D1829" s="161" t="s">
        <v>178</v>
      </c>
      <c r="E1829" s="162" t="s">
        <v>1</v>
      </c>
      <c r="F1829" s="163" t="s">
        <v>2302</v>
      </c>
      <c r="H1829" s="164">
        <v>20.6</v>
      </c>
      <c r="I1829" s="165"/>
      <c r="L1829" s="160"/>
      <c r="M1829" s="166"/>
      <c r="N1829" s="167"/>
      <c r="O1829" s="167"/>
      <c r="P1829" s="167"/>
      <c r="Q1829" s="167"/>
      <c r="R1829" s="167"/>
      <c r="S1829" s="167"/>
      <c r="T1829" s="168"/>
      <c r="AT1829" s="162" t="s">
        <v>178</v>
      </c>
      <c r="AU1829" s="162" t="s">
        <v>176</v>
      </c>
      <c r="AV1829" s="13" t="s">
        <v>176</v>
      </c>
      <c r="AW1829" s="13" t="s">
        <v>33</v>
      </c>
      <c r="AX1829" s="13" t="s">
        <v>78</v>
      </c>
      <c r="AY1829" s="162" t="s">
        <v>169</v>
      </c>
    </row>
    <row r="1830" spans="2:51" s="13" customFormat="1">
      <c r="B1830" s="160"/>
      <c r="D1830" s="161" t="s">
        <v>178</v>
      </c>
      <c r="E1830" s="162" t="s">
        <v>1</v>
      </c>
      <c r="F1830" s="163" t="s">
        <v>2303</v>
      </c>
      <c r="H1830" s="164">
        <v>-6.1</v>
      </c>
      <c r="I1830" s="165"/>
      <c r="L1830" s="160"/>
      <c r="M1830" s="166"/>
      <c r="N1830" s="167"/>
      <c r="O1830" s="167"/>
      <c r="P1830" s="167"/>
      <c r="Q1830" s="167"/>
      <c r="R1830" s="167"/>
      <c r="S1830" s="167"/>
      <c r="T1830" s="168"/>
      <c r="AT1830" s="162" t="s">
        <v>178</v>
      </c>
      <c r="AU1830" s="162" t="s">
        <v>176</v>
      </c>
      <c r="AV1830" s="13" t="s">
        <v>176</v>
      </c>
      <c r="AW1830" s="13" t="s">
        <v>33</v>
      </c>
      <c r="AX1830" s="13" t="s">
        <v>78</v>
      </c>
      <c r="AY1830" s="162" t="s">
        <v>169</v>
      </c>
    </row>
    <row r="1831" spans="2:51" s="14" customFormat="1">
      <c r="B1831" s="169"/>
      <c r="D1831" s="161" t="s">
        <v>178</v>
      </c>
      <c r="E1831" s="170" t="s">
        <v>1</v>
      </c>
      <c r="F1831" s="171" t="s">
        <v>2304</v>
      </c>
      <c r="H1831" s="170" t="s">
        <v>1</v>
      </c>
      <c r="I1831" s="172"/>
      <c r="L1831" s="169"/>
      <c r="M1831" s="173"/>
      <c r="N1831" s="174"/>
      <c r="O1831" s="174"/>
      <c r="P1831" s="174"/>
      <c r="Q1831" s="174"/>
      <c r="R1831" s="174"/>
      <c r="S1831" s="174"/>
      <c r="T1831" s="175"/>
      <c r="AT1831" s="170" t="s">
        <v>178</v>
      </c>
      <c r="AU1831" s="170" t="s">
        <v>176</v>
      </c>
      <c r="AV1831" s="14" t="s">
        <v>86</v>
      </c>
      <c r="AW1831" s="14" t="s">
        <v>33</v>
      </c>
      <c r="AX1831" s="14" t="s">
        <v>78</v>
      </c>
      <c r="AY1831" s="170" t="s">
        <v>169</v>
      </c>
    </row>
    <row r="1832" spans="2:51" s="13" customFormat="1">
      <c r="B1832" s="160"/>
      <c r="D1832" s="161" t="s">
        <v>178</v>
      </c>
      <c r="E1832" s="162" t="s">
        <v>1</v>
      </c>
      <c r="F1832" s="163" t="s">
        <v>2305</v>
      </c>
      <c r="H1832" s="164">
        <v>31.41</v>
      </c>
      <c r="I1832" s="165"/>
      <c r="L1832" s="160"/>
      <c r="M1832" s="166"/>
      <c r="N1832" s="167"/>
      <c r="O1832" s="167"/>
      <c r="P1832" s="167"/>
      <c r="Q1832" s="167"/>
      <c r="R1832" s="167"/>
      <c r="S1832" s="167"/>
      <c r="T1832" s="168"/>
      <c r="AT1832" s="162" t="s">
        <v>178</v>
      </c>
      <c r="AU1832" s="162" t="s">
        <v>176</v>
      </c>
      <c r="AV1832" s="13" t="s">
        <v>176</v>
      </c>
      <c r="AW1832" s="13" t="s">
        <v>33</v>
      </c>
      <c r="AX1832" s="13" t="s">
        <v>78</v>
      </c>
      <c r="AY1832" s="162" t="s">
        <v>169</v>
      </c>
    </row>
    <row r="1833" spans="2:51" s="13" customFormat="1">
      <c r="B1833" s="160"/>
      <c r="D1833" s="161" t="s">
        <v>178</v>
      </c>
      <c r="E1833" s="162" t="s">
        <v>1</v>
      </c>
      <c r="F1833" s="163" t="s">
        <v>2306</v>
      </c>
      <c r="H1833" s="164">
        <v>-4.1500000000000004</v>
      </c>
      <c r="I1833" s="165"/>
      <c r="L1833" s="160"/>
      <c r="M1833" s="166"/>
      <c r="N1833" s="167"/>
      <c r="O1833" s="167"/>
      <c r="P1833" s="167"/>
      <c r="Q1833" s="167"/>
      <c r="R1833" s="167"/>
      <c r="S1833" s="167"/>
      <c r="T1833" s="168"/>
      <c r="AT1833" s="162" t="s">
        <v>178</v>
      </c>
      <c r="AU1833" s="162" t="s">
        <v>176</v>
      </c>
      <c r="AV1833" s="13" t="s">
        <v>176</v>
      </c>
      <c r="AW1833" s="13" t="s">
        <v>33</v>
      </c>
      <c r="AX1833" s="13" t="s">
        <v>78</v>
      </c>
      <c r="AY1833" s="162" t="s">
        <v>169</v>
      </c>
    </row>
    <row r="1834" spans="2:51" s="14" customFormat="1">
      <c r="B1834" s="169"/>
      <c r="D1834" s="161" t="s">
        <v>178</v>
      </c>
      <c r="E1834" s="170" t="s">
        <v>1</v>
      </c>
      <c r="F1834" s="171" t="s">
        <v>2307</v>
      </c>
      <c r="H1834" s="170" t="s">
        <v>1</v>
      </c>
      <c r="I1834" s="172"/>
      <c r="L1834" s="169"/>
      <c r="M1834" s="173"/>
      <c r="N1834" s="174"/>
      <c r="O1834" s="174"/>
      <c r="P1834" s="174"/>
      <c r="Q1834" s="174"/>
      <c r="R1834" s="174"/>
      <c r="S1834" s="174"/>
      <c r="T1834" s="175"/>
      <c r="AT1834" s="170" t="s">
        <v>178</v>
      </c>
      <c r="AU1834" s="170" t="s">
        <v>176</v>
      </c>
      <c r="AV1834" s="14" t="s">
        <v>86</v>
      </c>
      <c r="AW1834" s="14" t="s">
        <v>33</v>
      </c>
      <c r="AX1834" s="14" t="s">
        <v>78</v>
      </c>
      <c r="AY1834" s="170" t="s">
        <v>169</v>
      </c>
    </row>
    <row r="1835" spans="2:51" s="13" customFormat="1">
      <c r="B1835" s="160"/>
      <c r="D1835" s="161" t="s">
        <v>178</v>
      </c>
      <c r="E1835" s="162" t="s">
        <v>1</v>
      </c>
      <c r="F1835" s="163" t="s">
        <v>2308</v>
      </c>
      <c r="H1835" s="164">
        <v>10.199999999999999</v>
      </c>
      <c r="I1835" s="165"/>
      <c r="L1835" s="160"/>
      <c r="M1835" s="166"/>
      <c r="N1835" s="167"/>
      <c r="O1835" s="167"/>
      <c r="P1835" s="167"/>
      <c r="Q1835" s="167"/>
      <c r="R1835" s="167"/>
      <c r="S1835" s="167"/>
      <c r="T1835" s="168"/>
      <c r="AT1835" s="162" t="s">
        <v>178</v>
      </c>
      <c r="AU1835" s="162" t="s">
        <v>176</v>
      </c>
      <c r="AV1835" s="13" t="s">
        <v>176</v>
      </c>
      <c r="AW1835" s="13" t="s">
        <v>33</v>
      </c>
      <c r="AX1835" s="13" t="s">
        <v>78</v>
      </c>
      <c r="AY1835" s="162" t="s">
        <v>169</v>
      </c>
    </row>
    <row r="1836" spans="2:51" s="13" customFormat="1">
      <c r="B1836" s="160"/>
      <c r="D1836" s="161" t="s">
        <v>178</v>
      </c>
      <c r="E1836" s="162" t="s">
        <v>1</v>
      </c>
      <c r="F1836" s="163" t="s">
        <v>2309</v>
      </c>
      <c r="H1836" s="164">
        <v>-2.85</v>
      </c>
      <c r="I1836" s="165"/>
      <c r="L1836" s="160"/>
      <c r="M1836" s="166"/>
      <c r="N1836" s="167"/>
      <c r="O1836" s="167"/>
      <c r="P1836" s="167"/>
      <c r="Q1836" s="167"/>
      <c r="R1836" s="167"/>
      <c r="S1836" s="167"/>
      <c r="T1836" s="168"/>
      <c r="AT1836" s="162" t="s">
        <v>178</v>
      </c>
      <c r="AU1836" s="162" t="s">
        <v>176</v>
      </c>
      <c r="AV1836" s="13" t="s">
        <v>176</v>
      </c>
      <c r="AW1836" s="13" t="s">
        <v>33</v>
      </c>
      <c r="AX1836" s="13" t="s">
        <v>78</v>
      </c>
      <c r="AY1836" s="162" t="s">
        <v>169</v>
      </c>
    </row>
    <row r="1837" spans="2:51" s="14" customFormat="1">
      <c r="B1837" s="169"/>
      <c r="D1837" s="161" t="s">
        <v>178</v>
      </c>
      <c r="E1837" s="170" t="s">
        <v>1</v>
      </c>
      <c r="F1837" s="171" t="s">
        <v>2310</v>
      </c>
      <c r="H1837" s="170" t="s">
        <v>1</v>
      </c>
      <c r="I1837" s="172"/>
      <c r="L1837" s="169"/>
      <c r="M1837" s="173"/>
      <c r="N1837" s="174"/>
      <c r="O1837" s="174"/>
      <c r="P1837" s="174"/>
      <c r="Q1837" s="174"/>
      <c r="R1837" s="174"/>
      <c r="S1837" s="174"/>
      <c r="T1837" s="175"/>
      <c r="AT1837" s="170" t="s">
        <v>178</v>
      </c>
      <c r="AU1837" s="170" t="s">
        <v>176</v>
      </c>
      <c r="AV1837" s="14" t="s">
        <v>86</v>
      </c>
      <c r="AW1837" s="14" t="s">
        <v>33</v>
      </c>
      <c r="AX1837" s="14" t="s">
        <v>78</v>
      </c>
      <c r="AY1837" s="170" t="s">
        <v>169</v>
      </c>
    </row>
    <row r="1838" spans="2:51" s="13" customFormat="1">
      <c r="B1838" s="160"/>
      <c r="D1838" s="161" t="s">
        <v>178</v>
      </c>
      <c r="E1838" s="162" t="s">
        <v>1</v>
      </c>
      <c r="F1838" s="163" t="s">
        <v>2311</v>
      </c>
      <c r="H1838" s="164">
        <v>29.82</v>
      </c>
      <c r="I1838" s="165"/>
      <c r="L1838" s="160"/>
      <c r="M1838" s="166"/>
      <c r="N1838" s="167"/>
      <c r="O1838" s="167"/>
      <c r="P1838" s="167"/>
      <c r="Q1838" s="167"/>
      <c r="R1838" s="167"/>
      <c r="S1838" s="167"/>
      <c r="T1838" s="168"/>
      <c r="AT1838" s="162" t="s">
        <v>178</v>
      </c>
      <c r="AU1838" s="162" t="s">
        <v>176</v>
      </c>
      <c r="AV1838" s="13" t="s">
        <v>176</v>
      </c>
      <c r="AW1838" s="13" t="s">
        <v>33</v>
      </c>
      <c r="AX1838" s="13" t="s">
        <v>78</v>
      </c>
      <c r="AY1838" s="162" t="s">
        <v>169</v>
      </c>
    </row>
    <row r="1839" spans="2:51" s="13" customFormat="1">
      <c r="B1839" s="160"/>
      <c r="D1839" s="161" t="s">
        <v>178</v>
      </c>
      <c r="E1839" s="162" t="s">
        <v>1</v>
      </c>
      <c r="F1839" s="163" t="s">
        <v>2312</v>
      </c>
      <c r="H1839" s="164">
        <v>-7.6</v>
      </c>
      <c r="I1839" s="165"/>
      <c r="L1839" s="160"/>
      <c r="M1839" s="166"/>
      <c r="N1839" s="167"/>
      <c r="O1839" s="167"/>
      <c r="P1839" s="167"/>
      <c r="Q1839" s="167"/>
      <c r="R1839" s="167"/>
      <c r="S1839" s="167"/>
      <c r="T1839" s="168"/>
      <c r="AT1839" s="162" t="s">
        <v>178</v>
      </c>
      <c r="AU1839" s="162" t="s">
        <v>176</v>
      </c>
      <c r="AV1839" s="13" t="s">
        <v>176</v>
      </c>
      <c r="AW1839" s="13" t="s">
        <v>33</v>
      </c>
      <c r="AX1839" s="13" t="s">
        <v>78</v>
      </c>
      <c r="AY1839" s="162" t="s">
        <v>169</v>
      </c>
    </row>
    <row r="1840" spans="2:51" s="14" customFormat="1">
      <c r="B1840" s="169"/>
      <c r="D1840" s="161" t="s">
        <v>178</v>
      </c>
      <c r="E1840" s="170" t="s">
        <v>1</v>
      </c>
      <c r="F1840" s="171" t="s">
        <v>2313</v>
      </c>
      <c r="H1840" s="170" t="s">
        <v>1</v>
      </c>
      <c r="I1840" s="172"/>
      <c r="L1840" s="169"/>
      <c r="M1840" s="173"/>
      <c r="N1840" s="174"/>
      <c r="O1840" s="174"/>
      <c r="P1840" s="174"/>
      <c r="Q1840" s="174"/>
      <c r="R1840" s="174"/>
      <c r="S1840" s="174"/>
      <c r="T1840" s="175"/>
      <c r="AT1840" s="170" t="s">
        <v>178</v>
      </c>
      <c r="AU1840" s="170" t="s">
        <v>176</v>
      </c>
      <c r="AV1840" s="14" t="s">
        <v>86</v>
      </c>
      <c r="AW1840" s="14" t="s">
        <v>33</v>
      </c>
      <c r="AX1840" s="14" t="s">
        <v>78</v>
      </c>
      <c r="AY1840" s="170" t="s">
        <v>169</v>
      </c>
    </row>
    <row r="1841" spans="1:65" s="13" customFormat="1">
      <c r="B1841" s="160"/>
      <c r="D1841" s="161" t="s">
        <v>178</v>
      </c>
      <c r="E1841" s="162" t="s">
        <v>1</v>
      </c>
      <c r="F1841" s="163" t="s">
        <v>2314</v>
      </c>
      <c r="H1841" s="164">
        <v>13.4</v>
      </c>
      <c r="I1841" s="165"/>
      <c r="L1841" s="160"/>
      <c r="M1841" s="166"/>
      <c r="N1841" s="167"/>
      <c r="O1841" s="167"/>
      <c r="P1841" s="167"/>
      <c r="Q1841" s="167"/>
      <c r="R1841" s="167"/>
      <c r="S1841" s="167"/>
      <c r="T1841" s="168"/>
      <c r="AT1841" s="162" t="s">
        <v>178</v>
      </c>
      <c r="AU1841" s="162" t="s">
        <v>176</v>
      </c>
      <c r="AV1841" s="13" t="s">
        <v>176</v>
      </c>
      <c r="AW1841" s="13" t="s">
        <v>33</v>
      </c>
      <c r="AX1841" s="13" t="s">
        <v>78</v>
      </c>
      <c r="AY1841" s="162" t="s">
        <v>169</v>
      </c>
    </row>
    <row r="1842" spans="1:65" s="13" customFormat="1">
      <c r="B1842" s="160"/>
      <c r="D1842" s="161" t="s">
        <v>178</v>
      </c>
      <c r="E1842" s="162" t="s">
        <v>1</v>
      </c>
      <c r="F1842" s="163" t="s">
        <v>2315</v>
      </c>
      <c r="H1842" s="164">
        <v>-5.0999999999999996</v>
      </c>
      <c r="I1842" s="165"/>
      <c r="L1842" s="160"/>
      <c r="M1842" s="166"/>
      <c r="N1842" s="167"/>
      <c r="O1842" s="167"/>
      <c r="P1842" s="167"/>
      <c r="Q1842" s="167"/>
      <c r="R1842" s="167"/>
      <c r="S1842" s="167"/>
      <c r="T1842" s="168"/>
      <c r="AT1842" s="162" t="s">
        <v>178</v>
      </c>
      <c r="AU1842" s="162" t="s">
        <v>176</v>
      </c>
      <c r="AV1842" s="13" t="s">
        <v>176</v>
      </c>
      <c r="AW1842" s="13" t="s">
        <v>33</v>
      </c>
      <c r="AX1842" s="13" t="s">
        <v>78</v>
      </c>
      <c r="AY1842" s="162" t="s">
        <v>169</v>
      </c>
    </row>
    <row r="1843" spans="1:65" s="14" customFormat="1">
      <c r="B1843" s="169"/>
      <c r="D1843" s="161" t="s">
        <v>178</v>
      </c>
      <c r="E1843" s="170" t="s">
        <v>1</v>
      </c>
      <c r="F1843" s="171" t="s">
        <v>2316</v>
      </c>
      <c r="H1843" s="170" t="s">
        <v>1</v>
      </c>
      <c r="I1843" s="172"/>
      <c r="L1843" s="169"/>
      <c r="M1843" s="173"/>
      <c r="N1843" s="174"/>
      <c r="O1843" s="174"/>
      <c r="P1843" s="174"/>
      <c r="Q1843" s="174"/>
      <c r="R1843" s="174"/>
      <c r="S1843" s="174"/>
      <c r="T1843" s="175"/>
      <c r="AT1843" s="170" t="s">
        <v>178</v>
      </c>
      <c r="AU1843" s="170" t="s">
        <v>176</v>
      </c>
      <c r="AV1843" s="14" t="s">
        <v>86</v>
      </c>
      <c r="AW1843" s="14" t="s">
        <v>33</v>
      </c>
      <c r="AX1843" s="14" t="s">
        <v>78</v>
      </c>
      <c r="AY1843" s="170" t="s">
        <v>169</v>
      </c>
    </row>
    <row r="1844" spans="1:65" s="13" customFormat="1">
      <c r="B1844" s="160"/>
      <c r="D1844" s="161" t="s">
        <v>178</v>
      </c>
      <c r="E1844" s="162" t="s">
        <v>1</v>
      </c>
      <c r="F1844" s="163" t="s">
        <v>2317</v>
      </c>
      <c r="H1844" s="164">
        <v>13.7</v>
      </c>
      <c r="I1844" s="165"/>
      <c r="L1844" s="160"/>
      <c r="M1844" s="166"/>
      <c r="N1844" s="167"/>
      <c r="O1844" s="167"/>
      <c r="P1844" s="167"/>
      <c r="Q1844" s="167"/>
      <c r="R1844" s="167"/>
      <c r="S1844" s="167"/>
      <c r="T1844" s="168"/>
      <c r="AT1844" s="162" t="s">
        <v>178</v>
      </c>
      <c r="AU1844" s="162" t="s">
        <v>176</v>
      </c>
      <c r="AV1844" s="13" t="s">
        <v>176</v>
      </c>
      <c r="AW1844" s="13" t="s">
        <v>33</v>
      </c>
      <c r="AX1844" s="13" t="s">
        <v>78</v>
      </c>
      <c r="AY1844" s="162" t="s">
        <v>169</v>
      </c>
    </row>
    <row r="1845" spans="1:65" s="13" customFormat="1">
      <c r="B1845" s="160"/>
      <c r="D1845" s="161" t="s">
        <v>178</v>
      </c>
      <c r="E1845" s="162" t="s">
        <v>1</v>
      </c>
      <c r="F1845" s="163" t="s">
        <v>2318</v>
      </c>
      <c r="H1845" s="164">
        <v>-4.5</v>
      </c>
      <c r="I1845" s="165"/>
      <c r="L1845" s="160"/>
      <c r="M1845" s="166"/>
      <c r="N1845" s="167"/>
      <c r="O1845" s="167"/>
      <c r="P1845" s="167"/>
      <c r="Q1845" s="167"/>
      <c r="R1845" s="167"/>
      <c r="S1845" s="167"/>
      <c r="T1845" s="168"/>
      <c r="AT1845" s="162" t="s">
        <v>178</v>
      </c>
      <c r="AU1845" s="162" t="s">
        <v>176</v>
      </c>
      <c r="AV1845" s="13" t="s">
        <v>176</v>
      </c>
      <c r="AW1845" s="13" t="s">
        <v>33</v>
      </c>
      <c r="AX1845" s="13" t="s">
        <v>78</v>
      </c>
      <c r="AY1845" s="162" t="s">
        <v>169</v>
      </c>
    </row>
    <row r="1846" spans="1:65" s="16" customFormat="1">
      <c r="B1846" s="184"/>
      <c r="D1846" s="161" t="s">
        <v>178</v>
      </c>
      <c r="E1846" s="185" t="s">
        <v>1</v>
      </c>
      <c r="F1846" s="186" t="s">
        <v>201</v>
      </c>
      <c r="H1846" s="187">
        <v>124.245</v>
      </c>
      <c r="I1846" s="188"/>
      <c r="L1846" s="184"/>
      <c r="M1846" s="189"/>
      <c r="N1846" s="190"/>
      <c r="O1846" s="190"/>
      <c r="P1846" s="190"/>
      <c r="Q1846" s="190"/>
      <c r="R1846" s="190"/>
      <c r="S1846" s="190"/>
      <c r="T1846" s="191"/>
      <c r="AT1846" s="185" t="s">
        <v>178</v>
      </c>
      <c r="AU1846" s="185" t="s">
        <v>176</v>
      </c>
      <c r="AV1846" s="16" t="s">
        <v>187</v>
      </c>
      <c r="AW1846" s="16" t="s">
        <v>33</v>
      </c>
      <c r="AX1846" s="16" t="s">
        <v>78</v>
      </c>
      <c r="AY1846" s="185" t="s">
        <v>169</v>
      </c>
    </row>
    <row r="1847" spans="1:65" s="13" customFormat="1">
      <c r="B1847" s="160"/>
      <c r="D1847" s="161" t="s">
        <v>178</v>
      </c>
      <c r="E1847" s="162" t="s">
        <v>1</v>
      </c>
      <c r="F1847" s="163" t="s">
        <v>2319</v>
      </c>
      <c r="H1847" s="164">
        <v>-124.245</v>
      </c>
      <c r="I1847" s="165"/>
      <c r="L1847" s="160"/>
      <c r="M1847" s="166"/>
      <c r="N1847" s="167"/>
      <c r="O1847" s="167"/>
      <c r="P1847" s="167"/>
      <c r="Q1847" s="167"/>
      <c r="R1847" s="167"/>
      <c r="S1847" s="167"/>
      <c r="T1847" s="168"/>
      <c r="AT1847" s="162" t="s">
        <v>178</v>
      </c>
      <c r="AU1847" s="162" t="s">
        <v>176</v>
      </c>
      <c r="AV1847" s="13" t="s">
        <v>176</v>
      </c>
      <c r="AW1847" s="13" t="s">
        <v>33</v>
      </c>
      <c r="AX1847" s="13" t="s">
        <v>78</v>
      </c>
      <c r="AY1847" s="162" t="s">
        <v>169</v>
      </c>
    </row>
    <row r="1848" spans="1:65" s="13" customFormat="1">
      <c r="B1848" s="160"/>
      <c r="D1848" s="161" t="s">
        <v>178</v>
      </c>
      <c r="E1848" s="162" t="s">
        <v>1</v>
      </c>
      <c r="F1848" s="163" t="s">
        <v>2320</v>
      </c>
      <c r="H1848" s="164">
        <v>49.698</v>
      </c>
      <c r="I1848" s="165"/>
      <c r="L1848" s="160"/>
      <c r="M1848" s="166"/>
      <c r="N1848" s="167"/>
      <c r="O1848" s="167"/>
      <c r="P1848" s="167"/>
      <c r="Q1848" s="167"/>
      <c r="R1848" s="167"/>
      <c r="S1848" s="167"/>
      <c r="T1848" s="168"/>
      <c r="AT1848" s="162" t="s">
        <v>178</v>
      </c>
      <c r="AU1848" s="162" t="s">
        <v>176</v>
      </c>
      <c r="AV1848" s="13" t="s">
        <v>176</v>
      </c>
      <c r="AW1848" s="13" t="s">
        <v>33</v>
      </c>
      <c r="AX1848" s="13" t="s">
        <v>78</v>
      </c>
      <c r="AY1848" s="162" t="s">
        <v>169</v>
      </c>
    </row>
    <row r="1849" spans="1:65" s="15" customFormat="1">
      <c r="B1849" s="176"/>
      <c r="D1849" s="161" t="s">
        <v>178</v>
      </c>
      <c r="E1849" s="177" t="s">
        <v>1</v>
      </c>
      <c r="F1849" s="178" t="s">
        <v>186</v>
      </c>
      <c r="H1849" s="179">
        <v>242.88799999999995</v>
      </c>
      <c r="I1849" s="180"/>
      <c r="L1849" s="176"/>
      <c r="M1849" s="181"/>
      <c r="N1849" s="182"/>
      <c r="O1849" s="182"/>
      <c r="P1849" s="182"/>
      <c r="Q1849" s="182"/>
      <c r="R1849" s="182"/>
      <c r="S1849" s="182"/>
      <c r="T1849" s="183"/>
      <c r="AT1849" s="177" t="s">
        <v>178</v>
      </c>
      <c r="AU1849" s="177" t="s">
        <v>176</v>
      </c>
      <c r="AV1849" s="15" t="s">
        <v>175</v>
      </c>
      <c r="AW1849" s="15" t="s">
        <v>33</v>
      </c>
      <c r="AX1849" s="15" t="s">
        <v>86</v>
      </c>
      <c r="AY1849" s="177" t="s">
        <v>169</v>
      </c>
    </row>
    <row r="1850" spans="1:65" s="2" customFormat="1" ht="24.15" customHeight="1">
      <c r="A1850" s="33"/>
      <c r="B1850" s="145"/>
      <c r="C1850" s="192" t="s">
        <v>2321</v>
      </c>
      <c r="D1850" s="192" t="s">
        <v>345</v>
      </c>
      <c r="E1850" s="193" t="s">
        <v>2322</v>
      </c>
      <c r="F1850" s="194" t="s">
        <v>2323</v>
      </c>
      <c r="G1850" s="195" t="s">
        <v>328</v>
      </c>
      <c r="H1850" s="196">
        <v>279.32100000000003</v>
      </c>
      <c r="I1850" s="197"/>
      <c r="J1850" s="196">
        <f>ROUND(I1850*H1850,3)</f>
        <v>0</v>
      </c>
      <c r="K1850" s="198"/>
      <c r="L1850" s="199"/>
      <c r="M1850" s="200" t="s">
        <v>1</v>
      </c>
      <c r="N1850" s="201" t="s">
        <v>44</v>
      </c>
      <c r="O1850" s="59"/>
      <c r="P1850" s="155">
        <f>O1850*H1850</f>
        <v>0</v>
      </c>
      <c r="Q1850" s="155">
        <v>3.5999999999999999E-3</v>
      </c>
      <c r="R1850" s="155">
        <f>Q1850*H1850</f>
        <v>1.0055556000000001</v>
      </c>
      <c r="S1850" s="155">
        <v>0</v>
      </c>
      <c r="T1850" s="156">
        <f>S1850*H1850</f>
        <v>0</v>
      </c>
      <c r="U1850" s="33"/>
      <c r="V1850" s="33"/>
      <c r="W1850" s="33"/>
      <c r="X1850" s="33"/>
      <c r="Y1850" s="33"/>
      <c r="Z1850" s="33"/>
      <c r="AA1850" s="33"/>
      <c r="AB1850" s="33"/>
      <c r="AC1850" s="33"/>
      <c r="AD1850" s="33"/>
      <c r="AE1850" s="33"/>
      <c r="AR1850" s="157" t="s">
        <v>468</v>
      </c>
      <c r="AT1850" s="157" t="s">
        <v>345</v>
      </c>
      <c r="AU1850" s="157" t="s">
        <v>176</v>
      </c>
      <c r="AY1850" s="18" t="s">
        <v>169</v>
      </c>
      <c r="BE1850" s="158">
        <f>IF(N1850="základná",J1850,0)</f>
        <v>0</v>
      </c>
      <c r="BF1850" s="158">
        <f>IF(N1850="znížená",J1850,0)</f>
        <v>0</v>
      </c>
      <c r="BG1850" s="158">
        <f>IF(N1850="zákl. prenesená",J1850,0)</f>
        <v>0</v>
      </c>
      <c r="BH1850" s="158">
        <f>IF(N1850="zníž. prenesená",J1850,0)</f>
        <v>0</v>
      </c>
      <c r="BI1850" s="158">
        <f>IF(N1850="nulová",J1850,0)</f>
        <v>0</v>
      </c>
      <c r="BJ1850" s="18" t="s">
        <v>176</v>
      </c>
      <c r="BK1850" s="159">
        <f>ROUND(I1850*H1850,3)</f>
        <v>0</v>
      </c>
      <c r="BL1850" s="18" t="s">
        <v>325</v>
      </c>
      <c r="BM1850" s="157" t="s">
        <v>2324</v>
      </c>
    </row>
    <row r="1851" spans="1:65" s="13" customFormat="1">
      <c r="B1851" s="160"/>
      <c r="D1851" s="161" t="s">
        <v>178</v>
      </c>
      <c r="E1851" s="162" t="s">
        <v>1</v>
      </c>
      <c r="F1851" s="163" t="s">
        <v>2325</v>
      </c>
      <c r="H1851" s="164">
        <v>242.88800000000001</v>
      </c>
      <c r="I1851" s="165"/>
      <c r="L1851" s="160"/>
      <c r="M1851" s="166"/>
      <c r="N1851" s="167"/>
      <c r="O1851" s="167"/>
      <c r="P1851" s="167"/>
      <c r="Q1851" s="167"/>
      <c r="R1851" s="167"/>
      <c r="S1851" s="167"/>
      <c r="T1851" s="168"/>
      <c r="AT1851" s="162" t="s">
        <v>178</v>
      </c>
      <c r="AU1851" s="162" t="s">
        <v>176</v>
      </c>
      <c r="AV1851" s="13" t="s">
        <v>176</v>
      </c>
      <c r="AW1851" s="13" t="s">
        <v>33</v>
      </c>
      <c r="AX1851" s="13" t="s">
        <v>78</v>
      </c>
      <c r="AY1851" s="162" t="s">
        <v>169</v>
      </c>
    </row>
    <row r="1852" spans="1:65" s="13" customFormat="1">
      <c r="B1852" s="160"/>
      <c r="D1852" s="161" t="s">
        <v>178</v>
      </c>
      <c r="E1852" s="162" t="s">
        <v>1</v>
      </c>
      <c r="F1852" s="163" t="s">
        <v>2326</v>
      </c>
      <c r="H1852" s="164">
        <v>36.433</v>
      </c>
      <c r="I1852" s="165"/>
      <c r="L1852" s="160"/>
      <c r="M1852" s="166"/>
      <c r="N1852" s="167"/>
      <c r="O1852" s="167"/>
      <c r="P1852" s="167"/>
      <c r="Q1852" s="167"/>
      <c r="R1852" s="167"/>
      <c r="S1852" s="167"/>
      <c r="T1852" s="168"/>
      <c r="AT1852" s="162" t="s">
        <v>178</v>
      </c>
      <c r="AU1852" s="162" t="s">
        <v>176</v>
      </c>
      <c r="AV1852" s="13" t="s">
        <v>176</v>
      </c>
      <c r="AW1852" s="13" t="s">
        <v>33</v>
      </c>
      <c r="AX1852" s="13" t="s">
        <v>78</v>
      </c>
      <c r="AY1852" s="162" t="s">
        <v>169</v>
      </c>
    </row>
    <row r="1853" spans="1:65" s="15" customFormat="1">
      <c r="B1853" s="176"/>
      <c r="D1853" s="161" t="s">
        <v>178</v>
      </c>
      <c r="E1853" s="177" t="s">
        <v>1</v>
      </c>
      <c r="F1853" s="178" t="s">
        <v>186</v>
      </c>
      <c r="H1853" s="179">
        <v>279.32100000000003</v>
      </c>
      <c r="I1853" s="180"/>
      <c r="L1853" s="176"/>
      <c r="M1853" s="181"/>
      <c r="N1853" s="182"/>
      <c r="O1853" s="182"/>
      <c r="P1853" s="182"/>
      <c r="Q1853" s="182"/>
      <c r="R1853" s="182"/>
      <c r="S1853" s="182"/>
      <c r="T1853" s="183"/>
      <c r="AT1853" s="177" t="s">
        <v>178</v>
      </c>
      <c r="AU1853" s="177" t="s">
        <v>176</v>
      </c>
      <c r="AV1853" s="15" t="s">
        <v>175</v>
      </c>
      <c r="AW1853" s="15" t="s">
        <v>33</v>
      </c>
      <c r="AX1853" s="15" t="s">
        <v>86</v>
      </c>
      <c r="AY1853" s="177" t="s">
        <v>169</v>
      </c>
    </row>
    <row r="1854" spans="1:65" s="2" customFormat="1" ht="24.15" customHeight="1">
      <c r="A1854" s="33"/>
      <c r="B1854" s="145"/>
      <c r="C1854" s="146" t="s">
        <v>2327</v>
      </c>
      <c r="D1854" s="146" t="s">
        <v>171</v>
      </c>
      <c r="E1854" s="147" t="s">
        <v>2328</v>
      </c>
      <c r="F1854" s="148" t="s">
        <v>2329</v>
      </c>
      <c r="G1854" s="149" t="s">
        <v>353</v>
      </c>
      <c r="H1854" s="150">
        <v>136.66999999999999</v>
      </c>
      <c r="I1854" s="151"/>
      <c r="J1854" s="150">
        <f>ROUND(I1854*H1854,3)</f>
        <v>0</v>
      </c>
      <c r="K1854" s="152"/>
      <c r="L1854" s="34"/>
      <c r="M1854" s="153" t="s">
        <v>1</v>
      </c>
      <c r="N1854" s="154" t="s">
        <v>44</v>
      </c>
      <c r="O1854" s="59"/>
      <c r="P1854" s="155">
        <f>O1854*H1854</f>
        <v>0</v>
      </c>
      <c r="Q1854" s="155">
        <v>0</v>
      </c>
      <c r="R1854" s="155">
        <f>Q1854*H1854</f>
        <v>0</v>
      </c>
      <c r="S1854" s="155">
        <v>0</v>
      </c>
      <c r="T1854" s="156">
        <f>S1854*H1854</f>
        <v>0</v>
      </c>
      <c r="U1854" s="33"/>
      <c r="V1854" s="33"/>
      <c r="W1854" s="33"/>
      <c r="X1854" s="33"/>
      <c r="Y1854" s="33"/>
      <c r="Z1854" s="33"/>
      <c r="AA1854" s="33"/>
      <c r="AB1854" s="33"/>
      <c r="AC1854" s="33"/>
      <c r="AD1854" s="33"/>
      <c r="AE1854" s="33"/>
      <c r="AR1854" s="157" t="s">
        <v>325</v>
      </c>
      <c r="AT1854" s="157" t="s">
        <v>171</v>
      </c>
      <c r="AU1854" s="157" t="s">
        <v>176</v>
      </c>
      <c r="AY1854" s="18" t="s">
        <v>169</v>
      </c>
      <c r="BE1854" s="158">
        <f>IF(N1854="základná",J1854,0)</f>
        <v>0</v>
      </c>
      <c r="BF1854" s="158">
        <f>IF(N1854="znížená",J1854,0)</f>
        <v>0</v>
      </c>
      <c r="BG1854" s="158">
        <f>IF(N1854="zákl. prenesená",J1854,0)</f>
        <v>0</v>
      </c>
      <c r="BH1854" s="158">
        <f>IF(N1854="zníž. prenesená",J1854,0)</f>
        <v>0</v>
      </c>
      <c r="BI1854" s="158">
        <f>IF(N1854="nulová",J1854,0)</f>
        <v>0</v>
      </c>
      <c r="BJ1854" s="18" t="s">
        <v>176</v>
      </c>
      <c r="BK1854" s="159">
        <f>ROUND(I1854*H1854,3)</f>
        <v>0</v>
      </c>
      <c r="BL1854" s="18" t="s">
        <v>325</v>
      </c>
      <c r="BM1854" s="157" t="s">
        <v>2330</v>
      </c>
    </row>
    <row r="1855" spans="1:65" s="14" customFormat="1">
      <c r="B1855" s="169"/>
      <c r="D1855" s="161" t="s">
        <v>178</v>
      </c>
      <c r="E1855" s="170" t="s">
        <v>1</v>
      </c>
      <c r="F1855" s="171" t="s">
        <v>2221</v>
      </c>
      <c r="H1855" s="170" t="s">
        <v>1</v>
      </c>
      <c r="I1855" s="172"/>
      <c r="L1855" s="169"/>
      <c r="M1855" s="173"/>
      <c r="N1855" s="174"/>
      <c r="O1855" s="174"/>
      <c r="P1855" s="174"/>
      <c r="Q1855" s="174"/>
      <c r="R1855" s="174"/>
      <c r="S1855" s="174"/>
      <c r="T1855" s="175"/>
      <c r="AT1855" s="170" t="s">
        <v>178</v>
      </c>
      <c r="AU1855" s="170" t="s">
        <v>176</v>
      </c>
      <c r="AV1855" s="14" t="s">
        <v>86</v>
      </c>
      <c r="AW1855" s="14" t="s">
        <v>33</v>
      </c>
      <c r="AX1855" s="14" t="s">
        <v>78</v>
      </c>
      <c r="AY1855" s="170" t="s">
        <v>169</v>
      </c>
    </row>
    <row r="1856" spans="1:65" s="13" customFormat="1">
      <c r="B1856" s="160"/>
      <c r="D1856" s="161" t="s">
        <v>178</v>
      </c>
      <c r="E1856" s="162" t="s">
        <v>1</v>
      </c>
      <c r="F1856" s="163" t="s">
        <v>2331</v>
      </c>
      <c r="H1856" s="164">
        <v>124.245</v>
      </c>
      <c r="I1856" s="165"/>
      <c r="L1856" s="160"/>
      <c r="M1856" s="166"/>
      <c r="N1856" s="167"/>
      <c r="O1856" s="167"/>
      <c r="P1856" s="167"/>
      <c r="Q1856" s="167"/>
      <c r="R1856" s="167"/>
      <c r="S1856" s="167"/>
      <c r="T1856" s="168"/>
      <c r="AT1856" s="162" t="s">
        <v>178</v>
      </c>
      <c r="AU1856" s="162" t="s">
        <v>176</v>
      </c>
      <c r="AV1856" s="13" t="s">
        <v>176</v>
      </c>
      <c r="AW1856" s="13" t="s">
        <v>33</v>
      </c>
      <c r="AX1856" s="13" t="s">
        <v>78</v>
      </c>
      <c r="AY1856" s="162" t="s">
        <v>169</v>
      </c>
    </row>
    <row r="1857" spans="1:65" s="13" customFormat="1">
      <c r="B1857" s="160"/>
      <c r="D1857" s="161" t="s">
        <v>178</v>
      </c>
      <c r="E1857" s="162" t="s">
        <v>1</v>
      </c>
      <c r="F1857" s="163" t="s">
        <v>2332</v>
      </c>
      <c r="H1857" s="164">
        <v>12.425000000000001</v>
      </c>
      <c r="I1857" s="165"/>
      <c r="L1857" s="160"/>
      <c r="M1857" s="166"/>
      <c r="N1857" s="167"/>
      <c r="O1857" s="167"/>
      <c r="P1857" s="167"/>
      <c r="Q1857" s="167"/>
      <c r="R1857" s="167"/>
      <c r="S1857" s="167"/>
      <c r="T1857" s="168"/>
      <c r="AT1857" s="162" t="s">
        <v>178</v>
      </c>
      <c r="AU1857" s="162" t="s">
        <v>176</v>
      </c>
      <c r="AV1857" s="13" t="s">
        <v>176</v>
      </c>
      <c r="AW1857" s="13" t="s">
        <v>33</v>
      </c>
      <c r="AX1857" s="13" t="s">
        <v>78</v>
      </c>
      <c r="AY1857" s="162" t="s">
        <v>169</v>
      </c>
    </row>
    <row r="1858" spans="1:65" s="15" customFormat="1">
      <c r="B1858" s="176"/>
      <c r="D1858" s="161" t="s">
        <v>178</v>
      </c>
      <c r="E1858" s="177" t="s">
        <v>1</v>
      </c>
      <c r="F1858" s="178" t="s">
        <v>186</v>
      </c>
      <c r="H1858" s="179">
        <v>136.67000000000002</v>
      </c>
      <c r="I1858" s="180"/>
      <c r="L1858" s="176"/>
      <c r="M1858" s="181"/>
      <c r="N1858" s="182"/>
      <c r="O1858" s="182"/>
      <c r="P1858" s="182"/>
      <c r="Q1858" s="182"/>
      <c r="R1858" s="182"/>
      <c r="S1858" s="182"/>
      <c r="T1858" s="183"/>
      <c r="AT1858" s="177" t="s">
        <v>178</v>
      </c>
      <c r="AU1858" s="177" t="s">
        <v>176</v>
      </c>
      <c r="AV1858" s="15" t="s">
        <v>175</v>
      </c>
      <c r="AW1858" s="15" t="s">
        <v>33</v>
      </c>
      <c r="AX1858" s="15" t="s">
        <v>86</v>
      </c>
      <c r="AY1858" s="177" t="s">
        <v>169</v>
      </c>
    </row>
    <row r="1859" spans="1:65" s="2" customFormat="1" ht="37.75" customHeight="1">
      <c r="A1859" s="33"/>
      <c r="B1859" s="145"/>
      <c r="C1859" s="146" t="s">
        <v>2333</v>
      </c>
      <c r="D1859" s="146" t="s">
        <v>171</v>
      </c>
      <c r="E1859" s="147" t="s">
        <v>2334</v>
      </c>
      <c r="F1859" s="148" t="s">
        <v>2335</v>
      </c>
      <c r="G1859" s="149" t="s">
        <v>2219</v>
      </c>
      <c r="H1859" s="150">
        <v>24.419</v>
      </c>
      <c r="I1859" s="151"/>
      <c r="J1859" s="150">
        <f>ROUND(I1859*H1859,3)</f>
        <v>0</v>
      </c>
      <c r="K1859" s="152"/>
      <c r="L1859" s="34"/>
      <c r="M1859" s="153" t="s">
        <v>1</v>
      </c>
      <c r="N1859" s="154" t="s">
        <v>44</v>
      </c>
      <c r="O1859" s="59"/>
      <c r="P1859" s="155">
        <f>O1859*H1859</f>
        <v>0</v>
      </c>
      <c r="Q1859" s="155">
        <v>0</v>
      </c>
      <c r="R1859" s="155">
        <f>Q1859*H1859</f>
        <v>0</v>
      </c>
      <c r="S1859" s="155">
        <v>0</v>
      </c>
      <c r="T1859" s="156">
        <f>S1859*H1859</f>
        <v>0</v>
      </c>
      <c r="U1859" s="33"/>
      <c r="V1859" s="33"/>
      <c r="W1859" s="33"/>
      <c r="X1859" s="33"/>
      <c r="Y1859" s="33"/>
      <c r="Z1859" s="33"/>
      <c r="AA1859" s="33"/>
      <c r="AB1859" s="33"/>
      <c r="AC1859" s="33"/>
      <c r="AD1859" s="33"/>
      <c r="AE1859" s="33"/>
      <c r="AR1859" s="157" t="s">
        <v>325</v>
      </c>
      <c r="AT1859" s="157" t="s">
        <v>171</v>
      </c>
      <c r="AU1859" s="157" t="s">
        <v>176</v>
      </c>
      <c r="AY1859" s="18" t="s">
        <v>169</v>
      </c>
      <c r="BE1859" s="158">
        <f>IF(N1859="základná",J1859,0)</f>
        <v>0</v>
      </c>
      <c r="BF1859" s="158">
        <f>IF(N1859="znížená",J1859,0)</f>
        <v>0</v>
      </c>
      <c r="BG1859" s="158">
        <f>IF(N1859="zákl. prenesená",J1859,0)</f>
        <v>0</v>
      </c>
      <c r="BH1859" s="158">
        <f>IF(N1859="zníž. prenesená",J1859,0)</f>
        <v>0</v>
      </c>
      <c r="BI1859" s="158">
        <f>IF(N1859="nulová",J1859,0)</f>
        <v>0</v>
      </c>
      <c r="BJ1859" s="18" t="s">
        <v>176</v>
      </c>
      <c r="BK1859" s="159">
        <f>ROUND(I1859*H1859,3)</f>
        <v>0</v>
      </c>
      <c r="BL1859" s="18" t="s">
        <v>325</v>
      </c>
      <c r="BM1859" s="157" t="s">
        <v>2336</v>
      </c>
    </row>
    <row r="1860" spans="1:65" s="14" customFormat="1">
      <c r="B1860" s="169"/>
      <c r="D1860" s="161" t="s">
        <v>178</v>
      </c>
      <c r="E1860" s="170" t="s">
        <v>1</v>
      </c>
      <c r="F1860" s="171" t="s">
        <v>2337</v>
      </c>
      <c r="H1860" s="170" t="s">
        <v>1</v>
      </c>
      <c r="I1860" s="172"/>
      <c r="L1860" s="169"/>
      <c r="M1860" s="173"/>
      <c r="N1860" s="174"/>
      <c r="O1860" s="174"/>
      <c r="P1860" s="174"/>
      <c r="Q1860" s="174"/>
      <c r="R1860" s="174"/>
      <c r="S1860" s="174"/>
      <c r="T1860" s="175"/>
      <c r="AT1860" s="170" t="s">
        <v>178</v>
      </c>
      <c r="AU1860" s="170" t="s">
        <v>176</v>
      </c>
      <c r="AV1860" s="14" t="s">
        <v>86</v>
      </c>
      <c r="AW1860" s="14" t="s">
        <v>33</v>
      </c>
      <c r="AX1860" s="14" t="s">
        <v>78</v>
      </c>
      <c r="AY1860" s="170" t="s">
        <v>169</v>
      </c>
    </row>
    <row r="1861" spans="1:65" s="14" customFormat="1">
      <c r="B1861" s="169"/>
      <c r="D1861" s="161" t="s">
        <v>178</v>
      </c>
      <c r="E1861" s="170" t="s">
        <v>1</v>
      </c>
      <c r="F1861" s="171" t="s">
        <v>2221</v>
      </c>
      <c r="H1861" s="170" t="s">
        <v>1</v>
      </c>
      <c r="I1861" s="172"/>
      <c r="L1861" s="169"/>
      <c r="M1861" s="173"/>
      <c r="N1861" s="174"/>
      <c r="O1861" s="174"/>
      <c r="P1861" s="174"/>
      <c r="Q1861" s="174"/>
      <c r="R1861" s="174"/>
      <c r="S1861" s="174"/>
      <c r="T1861" s="175"/>
      <c r="AT1861" s="170" t="s">
        <v>178</v>
      </c>
      <c r="AU1861" s="170" t="s">
        <v>176</v>
      </c>
      <c r="AV1861" s="14" t="s">
        <v>86</v>
      </c>
      <c r="AW1861" s="14" t="s">
        <v>33</v>
      </c>
      <c r="AX1861" s="14" t="s">
        <v>78</v>
      </c>
      <c r="AY1861" s="170" t="s">
        <v>169</v>
      </c>
    </row>
    <row r="1862" spans="1:65" s="13" customFormat="1">
      <c r="B1862" s="160"/>
      <c r="D1862" s="161" t="s">
        <v>178</v>
      </c>
      <c r="E1862" s="162" t="s">
        <v>1</v>
      </c>
      <c r="F1862" s="163" t="s">
        <v>2338</v>
      </c>
      <c r="H1862" s="164">
        <v>6.0229999999999997</v>
      </c>
      <c r="I1862" s="165"/>
      <c r="L1862" s="160"/>
      <c r="M1862" s="166"/>
      <c r="N1862" s="167"/>
      <c r="O1862" s="167"/>
      <c r="P1862" s="167"/>
      <c r="Q1862" s="167"/>
      <c r="R1862" s="167"/>
      <c r="S1862" s="167"/>
      <c r="T1862" s="168"/>
      <c r="AT1862" s="162" t="s">
        <v>178</v>
      </c>
      <c r="AU1862" s="162" t="s">
        <v>176</v>
      </c>
      <c r="AV1862" s="13" t="s">
        <v>176</v>
      </c>
      <c r="AW1862" s="13" t="s">
        <v>33</v>
      </c>
      <c r="AX1862" s="13" t="s">
        <v>78</v>
      </c>
      <c r="AY1862" s="162" t="s">
        <v>169</v>
      </c>
    </row>
    <row r="1863" spans="1:65" s="13" customFormat="1">
      <c r="B1863" s="160"/>
      <c r="D1863" s="161" t="s">
        <v>178</v>
      </c>
      <c r="E1863" s="162" t="s">
        <v>1</v>
      </c>
      <c r="F1863" s="163" t="s">
        <v>2339</v>
      </c>
      <c r="H1863" s="164">
        <v>3.9380000000000002</v>
      </c>
      <c r="I1863" s="165"/>
      <c r="L1863" s="160"/>
      <c r="M1863" s="166"/>
      <c r="N1863" s="167"/>
      <c r="O1863" s="167"/>
      <c r="P1863" s="167"/>
      <c r="Q1863" s="167"/>
      <c r="R1863" s="167"/>
      <c r="S1863" s="167"/>
      <c r="T1863" s="168"/>
      <c r="AT1863" s="162" t="s">
        <v>178</v>
      </c>
      <c r="AU1863" s="162" t="s">
        <v>176</v>
      </c>
      <c r="AV1863" s="13" t="s">
        <v>176</v>
      </c>
      <c r="AW1863" s="13" t="s">
        <v>33</v>
      </c>
      <c r="AX1863" s="13" t="s">
        <v>78</v>
      </c>
      <c r="AY1863" s="162" t="s">
        <v>169</v>
      </c>
    </row>
    <row r="1864" spans="1:65" s="13" customFormat="1">
      <c r="B1864" s="160"/>
      <c r="D1864" s="161" t="s">
        <v>178</v>
      </c>
      <c r="E1864" s="162" t="s">
        <v>1</v>
      </c>
      <c r="F1864" s="163" t="s">
        <v>928</v>
      </c>
      <c r="H1864" s="164">
        <v>7.15</v>
      </c>
      <c r="I1864" s="165"/>
      <c r="L1864" s="160"/>
      <c r="M1864" s="166"/>
      <c r="N1864" s="167"/>
      <c r="O1864" s="167"/>
      <c r="P1864" s="167"/>
      <c r="Q1864" s="167"/>
      <c r="R1864" s="167"/>
      <c r="S1864" s="167"/>
      <c r="T1864" s="168"/>
      <c r="AT1864" s="162" t="s">
        <v>178</v>
      </c>
      <c r="AU1864" s="162" t="s">
        <v>176</v>
      </c>
      <c r="AV1864" s="13" t="s">
        <v>176</v>
      </c>
      <c r="AW1864" s="13" t="s">
        <v>33</v>
      </c>
      <c r="AX1864" s="13" t="s">
        <v>78</v>
      </c>
      <c r="AY1864" s="162" t="s">
        <v>169</v>
      </c>
    </row>
    <row r="1865" spans="1:65" s="16" customFormat="1">
      <c r="B1865" s="184"/>
      <c r="D1865" s="161" t="s">
        <v>178</v>
      </c>
      <c r="E1865" s="185" t="s">
        <v>1</v>
      </c>
      <c r="F1865" s="186" t="s">
        <v>201</v>
      </c>
      <c r="H1865" s="187">
        <v>17.111000000000001</v>
      </c>
      <c r="I1865" s="188"/>
      <c r="L1865" s="184"/>
      <c r="M1865" s="189"/>
      <c r="N1865" s="190"/>
      <c r="O1865" s="190"/>
      <c r="P1865" s="190"/>
      <c r="Q1865" s="190"/>
      <c r="R1865" s="190"/>
      <c r="S1865" s="190"/>
      <c r="T1865" s="191"/>
      <c r="AT1865" s="185" t="s">
        <v>178</v>
      </c>
      <c r="AU1865" s="185" t="s">
        <v>176</v>
      </c>
      <c r="AV1865" s="16" t="s">
        <v>187</v>
      </c>
      <c r="AW1865" s="16" t="s">
        <v>33</v>
      </c>
      <c r="AX1865" s="16" t="s">
        <v>78</v>
      </c>
      <c r="AY1865" s="185" t="s">
        <v>169</v>
      </c>
    </row>
    <row r="1866" spans="1:65" s="14" customFormat="1">
      <c r="B1866" s="169"/>
      <c r="D1866" s="161" t="s">
        <v>178</v>
      </c>
      <c r="E1866" s="170" t="s">
        <v>1</v>
      </c>
      <c r="F1866" s="171" t="s">
        <v>2295</v>
      </c>
      <c r="H1866" s="170" t="s">
        <v>1</v>
      </c>
      <c r="I1866" s="172"/>
      <c r="L1866" s="169"/>
      <c r="M1866" s="173"/>
      <c r="N1866" s="174"/>
      <c r="O1866" s="174"/>
      <c r="P1866" s="174"/>
      <c r="Q1866" s="174"/>
      <c r="R1866" s="174"/>
      <c r="S1866" s="174"/>
      <c r="T1866" s="175"/>
      <c r="AT1866" s="170" t="s">
        <v>178</v>
      </c>
      <c r="AU1866" s="170" t="s">
        <v>176</v>
      </c>
      <c r="AV1866" s="14" t="s">
        <v>86</v>
      </c>
      <c r="AW1866" s="14" t="s">
        <v>33</v>
      </c>
      <c r="AX1866" s="14" t="s">
        <v>78</v>
      </c>
      <c r="AY1866" s="170" t="s">
        <v>169</v>
      </c>
    </row>
    <row r="1867" spans="1:65" s="14" customFormat="1">
      <c r="B1867" s="169"/>
      <c r="D1867" s="161" t="s">
        <v>178</v>
      </c>
      <c r="E1867" s="170" t="s">
        <v>1</v>
      </c>
      <c r="F1867" s="171" t="s">
        <v>2340</v>
      </c>
      <c r="H1867" s="170" t="s">
        <v>1</v>
      </c>
      <c r="I1867" s="172"/>
      <c r="L1867" s="169"/>
      <c r="M1867" s="173"/>
      <c r="N1867" s="174"/>
      <c r="O1867" s="174"/>
      <c r="P1867" s="174"/>
      <c r="Q1867" s="174"/>
      <c r="R1867" s="174"/>
      <c r="S1867" s="174"/>
      <c r="T1867" s="175"/>
      <c r="AT1867" s="170" t="s">
        <v>178</v>
      </c>
      <c r="AU1867" s="170" t="s">
        <v>176</v>
      </c>
      <c r="AV1867" s="14" t="s">
        <v>86</v>
      </c>
      <c r="AW1867" s="14" t="s">
        <v>33</v>
      </c>
      <c r="AX1867" s="14" t="s">
        <v>78</v>
      </c>
      <c r="AY1867" s="170" t="s">
        <v>169</v>
      </c>
    </row>
    <row r="1868" spans="1:65" s="13" customFormat="1">
      <c r="B1868" s="160"/>
      <c r="D1868" s="161" t="s">
        <v>178</v>
      </c>
      <c r="E1868" s="162" t="s">
        <v>1</v>
      </c>
      <c r="F1868" s="163" t="s">
        <v>2341</v>
      </c>
      <c r="H1868" s="164">
        <v>5.52</v>
      </c>
      <c r="I1868" s="165"/>
      <c r="L1868" s="160"/>
      <c r="M1868" s="166"/>
      <c r="N1868" s="167"/>
      <c r="O1868" s="167"/>
      <c r="P1868" s="167"/>
      <c r="Q1868" s="167"/>
      <c r="R1868" s="167"/>
      <c r="S1868" s="167"/>
      <c r="T1868" s="168"/>
      <c r="AT1868" s="162" t="s">
        <v>178</v>
      </c>
      <c r="AU1868" s="162" t="s">
        <v>176</v>
      </c>
      <c r="AV1868" s="13" t="s">
        <v>176</v>
      </c>
      <c r="AW1868" s="13" t="s">
        <v>33</v>
      </c>
      <c r="AX1868" s="13" t="s">
        <v>78</v>
      </c>
      <c r="AY1868" s="162" t="s">
        <v>169</v>
      </c>
    </row>
    <row r="1869" spans="1:65" s="13" customFormat="1">
      <c r="B1869" s="160"/>
      <c r="D1869" s="161" t="s">
        <v>178</v>
      </c>
      <c r="E1869" s="162" t="s">
        <v>1</v>
      </c>
      <c r="F1869" s="163" t="s">
        <v>2342</v>
      </c>
      <c r="H1869" s="164">
        <v>5.65</v>
      </c>
      <c r="I1869" s="165"/>
      <c r="L1869" s="160"/>
      <c r="M1869" s="166"/>
      <c r="N1869" s="167"/>
      <c r="O1869" s="167"/>
      <c r="P1869" s="167"/>
      <c r="Q1869" s="167"/>
      <c r="R1869" s="167"/>
      <c r="S1869" s="167"/>
      <c r="T1869" s="168"/>
      <c r="AT1869" s="162" t="s">
        <v>178</v>
      </c>
      <c r="AU1869" s="162" t="s">
        <v>176</v>
      </c>
      <c r="AV1869" s="13" t="s">
        <v>176</v>
      </c>
      <c r="AW1869" s="13" t="s">
        <v>33</v>
      </c>
      <c r="AX1869" s="13" t="s">
        <v>78</v>
      </c>
      <c r="AY1869" s="162" t="s">
        <v>169</v>
      </c>
    </row>
    <row r="1870" spans="1:65" s="14" customFormat="1">
      <c r="B1870" s="169"/>
      <c r="D1870" s="161" t="s">
        <v>178</v>
      </c>
      <c r="E1870" s="170" t="s">
        <v>1</v>
      </c>
      <c r="F1870" s="171" t="s">
        <v>2343</v>
      </c>
      <c r="H1870" s="170" t="s">
        <v>1</v>
      </c>
      <c r="I1870" s="172"/>
      <c r="L1870" s="169"/>
      <c r="M1870" s="173"/>
      <c r="N1870" s="174"/>
      <c r="O1870" s="174"/>
      <c r="P1870" s="174"/>
      <c r="Q1870" s="174"/>
      <c r="R1870" s="174"/>
      <c r="S1870" s="174"/>
      <c r="T1870" s="175"/>
      <c r="AT1870" s="170" t="s">
        <v>178</v>
      </c>
      <c r="AU1870" s="170" t="s">
        <v>176</v>
      </c>
      <c r="AV1870" s="14" t="s">
        <v>86</v>
      </c>
      <c r="AW1870" s="14" t="s">
        <v>33</v>
      </c>
      <c r="AX1870" s="14" t="s">
        <v>78</v>
      </c>
      <c r="AY1870" s="170" t="s">
        <v>169</v>
      </c>
    </row>
    <row r="1871" spans="1:65" s="13" customFormat="1">
      <c r="B1871" s="160"/>
      <c r="D1871" s="161" t="s">
        <v>178</v>
      </c>
      <c r="E1871" s="162" t="s">
        <v>1</v>
      </c>
      <c r="F1871" s="163" t="s">
        <v>2344</v>
      </c>
      <c r="H1871" s="164">
        <v>7.1</v>
      </c>
      <c r="I1871" s="165"/>
      <c r="L1871" s="160"/>
      <c r="M1871" s="166"/>
      <c r="N1871" s="167"/>
      <c r="O1871" s="167"/>
      <c r="P1871" s="167"/>
      <c r="Q1871" s="167"/>
      <c r="R1871" s="167"/>
      <c r="S1871" s="167"/>
      <c r="T1871" s="168"/>
      <c r="AT1871" s="162" t="s">
        <v>178</v>
      </c>
      <c r="AU1871" s="162" t="s">
        <v>176</v>
      </c>
      <c r="AV1871" s="13" t="s">
        <v>176</v>
      </c>
      <c r="AW1871" s="13" t="s">
        <v>33</v>
      </c>
      <c r="AX1871" s="13" t="s">
        <v>78</v>
      </c>
      <c r="AY1871" s="162" t="s">
        <v>169</v>
      </c>
    </row>
    <row r="1872" spans="1:65" s="16" customFormat="1">
      <c r="B1872" s="184"/>
      <c r="D1872" s="161" t="s">
        <v>178</v>
      </c>
      <c r="E1872" s="185" t="s">
        <v>1</v>
      </c>
      <c r="F1872" s="186" t="s">
        <v>201</v>
      </c>
      <c r="H1872" s="187">
        <v>18.27</v>
      </c>
      <c r="I1872" s="188"/>
      <c r="L1872" s="184"/>
      <c r="M1872" s="189"/>
      <c r="N1872" s="190"/>
      <c r="O1872" s="190"/>
      <c r="P1872" s="190"/>
      <c r="Q1872" s="190"/>
      <c r="R1872" s="190"/>
      <c r="S1872" s="190"/>
      <c r="T1872" s="191"/>
      <c r="AT1872" s="185" t="s">
        <v>178</v>
      </c>
      <c r="AU1872" s="185" t="s">
        <v>176</v>
      </c>
      <c r="AV1872" s="16" t="s">
        <v>187</v>
      </c>
      <c r="AW1872" s="16" t="s">
        <v>33</v>
      </c>
      <c r="AX1872" s="16" t="s">
        <v>78</v>
      </c>
      <c r="AY1872" s="185" t="s">
        <v>169</v>
      </c>
    </row>
    <row r="1873" spans="1:65" s="13" customFormat="1">
      <c r="B1873" s="160"/>
      <c r="D1873" s="161" t="s">
        <v>178</v>
      </c>
      <c r="E1873" s="162" t="s">
        <v>1</v>
      </c>
      <c r="F1873" s="163" t="s">
        <v>2345</v>
      </c>
      <c r="H1873" s="164">
        <v>-18.27</v>
      </c>
      <c r="I1873" s="165"/>
      <c r="L1873" s="160"/>
      <c r="M1873" s="166"/>
      <c r="N1873" s="167"/>
      <c r="O1873" s="167"/>
      <c r="P1873" s="167"/>
      <c r="Q1873" s="167"/>
      <c r="R1873" s="167"/>
      <c r="S1873" s="167"/>
      <c r="T1873" s="168"/>
      <c r="AT1873" s="162" t="s">
        <v>178</v>
      </c>
      <c r="AU1873" s="162" t="s">
        <v>176</v>
      </c>
      <c r="AV1873" s="13" t="s">
        <v>176</v>
      </c>
      <c r="AW1873" s="13" t="s">
        <v>33</v>
      </c>
      <c r="AX1873" s="13" t="s">
        <v>78</v>
      </c>
      <c r="AY1873" s="162" t="s">
        <v>169</v>
      </c>
    </row>
    <row r="1874" spans="1:65" s="13" customFormat="1">
      <c r="B1874" s="160"/>
      <c r="D1874" s="161" t="s">
        <v>178</v>
      </c>
      <c r="E1874" s="162" t="s">
        <v>1</v>
      </c>
      <c r="F1874" s="163" t="s">
        <v>2346</v>
      </c>
      <c r="H1874" s="164">
        <v>7.3079999999999998</v>
      </c>
      <c r="I1874" s="165"/>
      <c r="L1874" s="160"/>
      <c r="M1874" s="166"/>
      <c r="N1874" s="167"/>
      <c r="O1874" s="167"/>
      <c r="P1874" s="167"/>
      <c r="Q1874" s="167"/>
      <c r="R1874" s="167"/>
      <c r="S1874" s="167"/>
      <c r="T1874" s="168"/>
      <c r="AT1874" s="162" t="s">
        <v>178</v>
      </c>
      <c r="AU1874" s="162" t="s">
        <v>176</v>
      </c>
      <c r="AV1874" s="13" t="s">
        <v>176</v>
      </c>
      <c r="AW1874" s="13" t="s">
        <v>33</v>
      </c>
      <c r="AX1874" s="13" t="s">
        <v>78</v>
      </c>
      <c r="AY1874" s="162" t="s">
        <v>169</v>
      </c>
    </row>
    <row r="1875" spans="1:65" s="15" customFormat="1">
      <c r="B1875" s="176"/>
      <c r="D1875" s="161" t="s">
        <v>178</v>
      </c>
      <c r="E1875" s="177" t="s">
        <v>1</v>
      </c>
      <c r="F1875" s="178" t="s">
        <v>186</v>
      </c>
      <c r="H1875" s="179">
        <v>24.419</v>
      </c>
      <c r="I1875" s="180"/>
      <c r="L1875" s="176"/>
      <c r="M1875" s="181"/>
      <c r="N1875" s="182"/>
      <c r="O1875" s="182"/>
      <c r="P1875" s="182"/>
      <c r="Q1875" s="182"/>
      <c r="R1875" s="182"/>
      <c r="S1875" s="182"/>
      <c r="T1875" s="183"/>
      <c r="AT1875" s="177" t="s">
        <v>178</v>
      </c>
      <c r="AU1875" s="177" t="s">
        <v>176</v>
      </c>
      <c r="AV1875" s="15" t="s">
        <v>175</v>
      </c>
      <c r="AW1875" s="15" t="s">
        <v>33</v>
      </c>
      <c r="AX1875" s="15" t="s">
        <v>86</v>
      </c>
      <c r="AY1875" s="177" t="s">
        <v>169</v>
      </c>
    </row>
    <row r="1876" spans="1:65" s="2" customFormat="1" ht="24.15" customHeight="1">
      <c r="A1876" s="33"/>
      <c r="B1876" s="145"/>
      <c r="C1876" s="192" t="s">
        <v>2347</v>
      </c>
      <c r="D1876" s="192" t="s">
        <v>345</v>
      </c>
      <c r="E1876" s="193" t="s">
        <v>2348</v>
      </c>
      <c r="F1876" s="194" t="s">
        <v>2349</v>
      </c>
      <c r="G1876" s="195" t="s">
        <v>328</v>
      </c>
      <c r="H1876" s="196">
        <v>28.082000000000001</v>
      </c>
      <c r="I1876" s="197"/>
      <c r="J1876" s="196">
        <f>ROUND(I1876*H1876,3)</f>
        <v>0</v>
      </c>
      <c r="K1876" s="198"/>
      <c r="L1876" s="199"/>
      <c r="M1876" s="200" t="s">
        <v>1</v>
      </c>
      <c r="N1876" s="201" t="s">
        <v>44</v>
      </c>
      <c r="O1876" s="59"/>
      <c r="P1876" s="155">
        <f>O1876*H1876</f>
        <v>0</v>
      </c>
      <c r="Q1876" s="155">
        <v>3.5999999999999999E-3</v>
      </c>
      <c r="R1876" s="155">
        <f>Q1876*H1876</f>
        <v>0.1010952</v>
      </c>
      <c r="S1876" s="155">
        <v>0</v>
      </c>
      <c r="T1876" s="156">
        <f>S1876*H1876</f>
        <v>0</v>
      </c>
      <c r="U1876" s="33"/>
      <c r="V1876" s="33"/>
      <c r="W1876" s="33"/>
      <c r="X1876" s="33"/>
      <c r="Y1876" s="33"/>
      <c r="Z1876" s="33"/>
      <c r="AA1876" s="33"/>
      <c r="AB1876" s="33"/>
      <c r="AC1876" s="33"/>
      <c r="AD1876" s="33"/>
      <c r="AE1876" s="33"/>
      <c r="AR1876" s="157" t="s">
        <v>468</v>
      </c>
      <c r="AT1876" s="157" t="s">
        <v>345</v>
      </c>
      <c r="AU1876" s="157" t="s">
        <v>176</v>
      </c>
      <c r="AY1876" s="18" t="s">
        <v>169</v>
      </c>
      <c r="BE1876" s="158">
        <f>IF(N1876="základná",J1876,0)</f>
        <v>0</v>
      </c>
      <c r="BF1876" s="158">
        <f>IF(N1876="znížená",J1876,0)</f>
        <v>0</v>
      </c>
      <c r="BG1876" s="158">
        <f>IF(N1876="zákl. prenesená",J1876,0)</f>
        <v>0</v>
      </c>
      <c r="BH1876" s="158">
        <f>IF(N1876="zníž. prenesená",J1876,0)</f>
        <v>0</v>
      </c>
      <c r="BI1876" s="158">
        <f>IF(N1876="nulová",J1876,0)</f>
        <v>0</v>
      </c>
      <c r="BJ1876" s="18" t="s">
        <v>176</v>
      </c>
      <c r="BK1876" s="159">
        <f>ROUND(I1876*H1876,3)</f>
        <v>0</v>
      </c>
      <c r="BL1876" s="18" t="s">
        <v>325</v>
      </c>
      <c r="BM1876" s="157" t="s">
        <v>2350</v>
      </c>
    </row>
    <row r="1877" spans="1:65" s="13" customFormat="1">
      <c r="B1877" s="160"/>
      <c r="D1877" s="161" t="s">
        <v>178</v>
      </c>
      <c r="E1877" s="162" t="s">
        <v>1</v>
      </c>
      <c r="F1877" s="163" t="s">
        <v>2351</v>
      </c>
      <c r="H1877" s="164">
        <v>24.419</v>
      </c>
      <c r="I1877" s="165"/>
      <c r="L1877" s="160"/>
      <c r="M1877" s="166"/>
      <c r="N1877" s="167"/>
      <c r="O1877" s="167"/>
      <c r="P1877" s="167"/>
      <c r="Q1877" s="167"/>
      <c r="R1877" s="167"/>
      <c r="S1877" s="167"/>
      <c r="T1877" s="168"/>
      <c r="AT1877" s="162" t="s">
        <v>178</v>
      </c>
      <c r="AU1877" s="162" t="s">
        <v>176</v>
      </c>
      <c r="AV1877" s="13" t="s">
        <v>176</v>
      </c>
      <c r="AW1877" s="13" t="s">
        <v>33</v>
      </c>
      <c r="AX1877" s="13" t="s">
        <v>78</v>
      </c>
      <c r="AY1877" s="162" t="s">
        <v>169</v>
      </c>
    </row>
    <row r="1878" spans="1:65" s="13" customFormat="1">
      <c r="B1878" s="160"/>
      <c r="D1878" s="161" t="s">
        <v>178</v>
      </c>
      <c r="E1878" s="162" t="s">
        <v>1</v>
      </c>
      <c r="F1878" s="163" t="s">
        <v>2352</v>
      </c>
      <c r="H1878" s="164">
        <v>3.6629999999999998</v>
      </c>
      <c r="I1878" s="165"/>
      <c r="L1878" s="160"/>
      <c r="M1878" s="166"/>
      <c r="N1878" s="167"/>
      <c r="O1878" s="167"/>
      <c r="P1878" s="167"/>
      <c r="Q1878" s="167"/>
      <c r="R1878" s="167"/>
      <c r="S1878" s="167"/>
      <c r="T1878" s="168"/>
      <c r="AT1878" s="162" t="s">
        <v>178</v>
      </c>
      <c r="AU1878" s="162" t="s">
        <v>176</v>
      </c>
      <c r="AV1878" s="13" t="s">
        <v>176</v>
      </c>
      <c r="AW1878" s="13" t="s">
        <v>33</v>
      </c>
      <c r="AX1878" s="13" t="s">
        <v>78</v>
      </c>
      <c r="AY1878" s="162" t="s">
        <v>169</v>
      </c>
    </row>
    <row r="1879" spans="1:65" s="15" customFormat="1">
      <c r="B1879" s="176"/>
      <c r="D1879" s="161" t="s">
        <v>178</v>
      </c>
      <c r="E1879" s="177" t="s">
        <v>1</v>
      </c>
      <c r="F1879" s="178" t="s">
        <v>186</v>
      </c>
      <c r="H1879" s="179">
        <v>28.082000000000001</v>
      </c>
      <c r="I1879" s="180"/>
      <c r="L1879" s="176"/>
      <c r="M1879" s="181"/>
      <c r="N1879" s="182"/>
      <c r="O1879" s="182"/>
      <c r="P1879" s="182"/>
      <c r="Q1879" s="182"/>
      <c r="R1879" s="182"/>
      <c r="S1879" s="182"/>
      <c r="T1879" s="183"/>
      <c r="AT1879" s="177" t="s">
        <v>178</v>
      </c>
      <c r="AU1879" s="177" t="s">
        <v>176</v>
      </c>
      <c r="AV1879" s="15" t="s">
        <v>175</v>
      </c>
      <c r="AW1879" s="15" t="s">
        <v>33</v>
      </c>
      <c r="AX1879" s="15" t="s">
        <v>86</v>
      </c>
      <c r="AY1879" s="177" t="s">
        <v>169</v>
      </c>
    </row>
    <row r="1880" spans="1:65" s="2" customFormat="1" ht="24.15" customHeight="1">
      <c r="A1880" s="33"/>
      <c r="B1880" s="145"/>
      <c r="C1880" s="146" t="s">
        <v>2353</v>
      </c>
      <c r="D1880" s="146" t="s">
        <v>171</v>
      </c>
      <c r="E1880" s="147" t="s">
        <v>2354</v>
      </c>
      <c r="F1880" s="148" t="s">
        <v>2355</v>
      </c>
      <c r="G1880" s="149" t="s">
        <v>353</v>
      </c>
      <c r="H1880" s="150">
        <v>20.097000000000001</v>
      </c>
      <c r="I1880" s="151"/>
      <c r="J1880" s="150">
        <f>ROUND(I1880*H1880,3)</f>
        <v>0</v>
      </c>
      <c r="K1880" s="152"/>
      <c r="L1880" s="34"/>
      <c r="M1880" s="153" t="s">
        <v>1</v>
      </c>
      <c r="N1880" s="154" t="s">
        <v>44</v>
      </c>
      <c r="O1880" s="59"/>
      <c r="P1880" s="155">
        <f>O1880*H1880</f>
        <v>0</v>
      </c>
      <c r="Q1880" s="155">
        <v>0</v>
      </c>
      <c r="R1880" s="155">
        <f>Q1880*H1880</f>
        <v>0</v>
      </c>
      <c r="S1880" s="155">
        <v>0</v>
      </c>
      <c r="T1880" s="156">
        <f>S1880*H1880</f>
        <v>0</v>
      </c>
      <c r="U1880" s="33"/>
      <c r="V1880" s="33"/>
      <c r="W1880" s="33"/>
      <c r="X1880" s="33"/>
      <c r="Y1880" s="33"/>
      <c r="Z1880" s="33"/>
      <c r="AA1880" s="33"/>
      <c r="AB1880" s="33"/>
      <c r="AC1880" s="33"/>
      <c r="AD1880" s="33"/>
      <c r="AE1880" s="33"/>
      <c r="AR1880" s="157" t="s">
        <v>325</v>
      </c>
      <c r="AT1880" s="157" t="s">
        <v>171</v>
      </c>
      <c r="AU1880" s="157" t="s">
        <v>176</v>
      </c>
      <c r="AY1880" s="18" t="s">
        <v>169</v>
      </c>
      <c r="BE1880" s="158">
        <f>IF(N1880="základná",J1880,0)</f>
        <v>0</v>
      </c>
      <c r="BF1880" s="158">
        <f>IF(N1880="znížená",J1880,0)</f>
        <v>0</v>
      </c>
      <c r="BG1880" s="158">
        <f>IF(N1880="zákl. prenesená",J1880,0)</f>
        <v>0</v>
      </c>
      <c r="BH1880" s="158">
        <f>IF(N1880="zníž. prenesená",J1880,0)</f>
        <v>0</v>
      </c>
      <c r="BI1880" s="158">
        <f>IF(N1880="nulová",J1880,0)</f>
        <v>0</v>
      </c>
      <c r="BJ1880" s="18" t="s">
        <v>176</v>
      </c>
      <c r="BK1880" s="159">
        <f>ROUND(I1880*H1880,3)</f>
        <v>0</v>
      </c>
      <c r="BL1880" s="18" t="s">
        <v>325</v>
      </c>
      <c r="BM1880" s="157" t="s">
        <v>2356</v>
      </c>
    </row>
    <row r="1881" spans="1:65" s="14" customFormat="1">
      <c r="B1881" s="169"/>
      <c r="D1881" s="161" t="s">
        <v>178</v>
      </c>
      <c r="E1881" s="170" t="s">
        <v>1</v>
      </c>
      <c r="F1881" s="171" t="s">
        <v>2221</v>
      </c>
      <c r="H1881" s="170" t="s">
        <v>1</v>
      </c>
      <c r="I1881" s="172"/>
      <c r="L1881" s="169"/>
      <c r="M1881" s="173"/>
      <c r="N1881" s="174"/>
      <c r="O1881" s="174"/>
      <c r="P1881" s="174"/>
      <c r="Q1881" s="174"/>
      <c r="R1881" s="174"/>
      <c r="S1881" s="174"/>
      <c r="T1881" s="175"/>
      <c r="AT1881" s="170" t="s">
        <v>178</v>
      </c>
      <c r="AU1881" s="170" t="s">
        <v>176</v>
      </c>
      <c r="AV1881" s="14" t="s">
        <v>86</v>
      </c>
      <c r="AW1881" s="14" t="s">
        <v>33</v>
      </c>
      <c r="AX1881" s="14" t="s">
        <v>78</v>
      </c>
      <c r="AY1881" s="170" t="s">
        <v>169</v>
      </c>
    </row>
    <row r="1882" spans="1:65" s="13" customFormat="1">
      <c r="B1882" s="160"/>
      <c r="D1882" s="161" t="s">
        <v>178</v>
      </c>
      <c r="E1882" s="162" t="s">
        <v>1</v>
      </c>
      <c r="F1882" s="163" t="s">
        <v>2357</v>
      </c>
      <c r="H1882" s="164">
        <v>18.27</v>
      </c>
      <c r="I1882" s="165"/>
      <c r="L1882" s="160"/>
      <c r="M1882" s="166"/>
      <c r="N1882" s="167"/>
      <c r="O1882" s="167"/>
      <c r="P1882" s="167"/>
      <c r="Q1882" s="167"/>
      <c r="R1882" s="167"/>
      <c r="S1882" s="167"/>
      <c r="T1882" s="168"/>
      <c r="AT1882" s="162" t="s">
        <v>178</v>
      </c>
      <c r="AU1882" s="162" t="s">
        <v>176</v>
      </c>
      <c r="AV1882" s="13" t="s">
        <v>176</v>
      </c>
      <c r="AW1882" s="13" t="s">
        <v>33</v>
      </c>
      <c r="AX1882" s="13" t="s">
        <v>78</v>
      </c>
      <c r="AY1882" s="162" t="s">
        <v>169</v>
      </c>
    </row>
    <row r="1883" spans="1:65" s="13" customFormat="1">
      <c r="B1883" s="160"/>
      <c r="D1883" s="161" t="s">
        <v>178</v>
      </c>
      <c r="E1883" s="162" t="s">
        <v>1</v>
      </c>
      <c r="F1883" s="163" t="s">
        <v>2358</v>
      </c>
      <c r="H1883" s="164">
        <v>1.827</v>
      </c>
      <c r="I1883" s="165"/>
      <c r="L1883" s="160"/>
      <c r="M1883" s="166"/>
      <c r="N1883" s="167"/>
      <c r="O1883" s="167"/>
      <c r="P1883" s="167"/>
      <c r="Q1883" s="167"/>
      <c r="R1883" s="167"/>
      <c r="S1883" s="167"/>
      <c r="T1883" s="168"/>
      <c r="AT1883" s="162" t="s">
        <v>178</v>
      </c>
      <c r="AU1883" s="162" t="s">
        <v>176</v>
      </c>
      <c r="AV1883" s="13" t="s">
        <v>176</v>
      </c>
      <c r="AW1883" s="13" t="s">
        <v>33</v>
      </c>
      <c r="AX1883" s="13" t="s">
        <v>78</v>
      </c>
      <c r="AY1883" s="162" t="s">
        <v>169</v>
      </c>
    </row>
    <row r="1884" spans="1:65" s="15" customFormat="1">
      <c r="B1884" s="176"/>
      <c r="D1884" s="161" t="s">
        <v>178</v>
      </c>
      <c r="E1884" s="177" t="s">
        <v>1</v>
      </c>
      <c r="F1884" s="178" t="s">
        <v>186</v>
      </c>
      <c r="H1884" s="179">
        <v>20.097000000000001</v>
      </c>
      <c r="I1884" s="180"/>
      <c r="L1884" s="176"/>
      <c r="M1884" s="181"/>
      <c r="N1884" s="182"/>
      <c r="O1884" s="182"/>
      <c r="P1884" s="182"/>
      <c r="Q1884" s="182"/>
      <c r="R1884" s="182"/>
      <c r="S1884" s="182"/>
      <c r="T1884" s="183"/>
      <c r="AT1884" s="177" t="s">
        <v>178</v>
      </c>
      <c r="AU1884" s="177" t="s">
        <v>176</v>
      </c>
      <c r="AV1884" s="15" t="s">
        <v>175</v>
      </c>
      <c r="AW1884" s="15" t="s">
        <v>33</v>
      </c>
      <c r="AX1884" s="15" t="s">
        <v>86</v>
      </c>
      <c r="AY1884" s="177" t="s">
        <v>169</v>
      </c>
    </row>
    <row r="1885" spans="1:65" s="2" customFormat="1" ht="49" customHeight="1">
      <c r="A1885" s="33"/>
      <c r="B1885" s="145"/>
      <c r="C1885" s="146" t="s">
        <v>2359</v>
      </c>
      <c r="D1885" s="146" t="s">
        <v>171</v>
      </c>
      <c r="E1885" s="147" t="s">
        <v>2360</v>
      </c>
      <c r="F1885" s="148" t="s">
        <v>2361</v>
      </c>
      <c r="G1885" s="149" t="s">
        <v>328</v>
      </c>
      <c r="H1885" s="150">
        <v>14.044</v>
      </c>
      <c r="I1885" s="151"/>
      <c r="J1885" s="150">
        <f>ROUND(I1885*H1885,3)</f>
        <v>0</v>
      </c>
      <c r="K1885" s="152"/>
      <c r="L1885" s="34"/>
      <c r="M1885" s="153" t="s">
        <v>1</v>
      </c>
      <c r="N1885" s="154" t="s">
        <v>44</v>
      </c>
      <c r="O1885" s="59"/>
      <c r="P1885" s="155">
        <f>O1885*H1885</f>
        <v>0</v>
      </c>
      <c r="Q1885" s="155">
        <v>1.2E-4</v>
      </c>
      <c r="R1885" s="155">
        <f>Q1885*H1885</f>
        <v>1.6852800000000002E-3</v>
      </c>
      <c r="S1885" s="155">
        <v>0</v>
      </c>
      <c r="T1885" s="156">
        <f>S1885*H1885</f>
        <v>0</v>
      </c>
      <c r="U1885" s="33"/>
      <c r="V1885" s="33"/>
      <c r="W1885" s="33"/>
      <c r="X1885" s="33"/>
      <c r="Y1885" s="33"/>
      <c r="Z1885" s="33"/>
      <c r="AA1885" s="33"/>
      <c r="AB1885" s="33"/>
      <c r="AC1885" s="33"/>
      <c r="AD1885" s="33"/>
      <c r="AE1885" s="33"/>
      <c r="AR1885" s="157" t="s">
        <v>325</v>
      </c>
      <c r="AT1885" s="157" t="s">
        <v>171</v>
      </c>
      <c r="AU1885" s="157" t="s">
        <v>176</v>
      </c>
      <c r="AY1885" s="18" t="s">
        <v>169</v>
      </c>
      <c r="BE1885" s="158">
        <f>IF(N1885="základná",J1885,0)</f>
        <v>0</v>
      </c>
      <c r="BF1885" s="158">
        <f>IF(N1885="znížená",J1885,0)</f>
        <v>0</v>
      </c>
      <c r="BG1885" s="158">
        <f>IF(N1885="zákl. prenesená",J1885,0)</f>
        <v>0</v>
      </c>
      <c r="BH1885" s="158">
        <f>IF(N1885="zníž. prenesená",J1885,0)</f>
        <v>0</v>
      </c>
      <c r="BI1885" s="158">
        <f>IF(N1885="nulová",J1885,0)</f>
        <v>0</v>
      </c>
      <c r="BJ1885" s="18" t="s">
        <v>176</v>
      </c>
      <c r="BK1885" s="159">
        <f>ROUND(I1885*H1885,3)</f>
        <v>0</v>
      </c>
      <c r="BL1885" s="18" t="s">
        <v>325</v>
      </c>
      <c r="BM1885" s="157" t="s">
        <v>2362</v>
      </c>
    </row>
    <row r="1886" spans="1:65" s="14" customFormat="1">
      <c r="B1886" s="169"/>
      <c r="D1886" s="161" t="s">
        <v>178</v>
      </c>
      <c r="E1886" s="170" t="s">
        <v>1</v>
      </c>
      <c r="F1886" s="171" t="s">
        <v>2363</v>
      </c>
      <c r="H1886" s="170" t="s">
        <v>1</v>
      </c>
      <c r="I1886" s="172"/>
      <c r="L1886" s="169"/>
      <c r="M1886" s="173"/>
      <c r="N1886" s="174"/>
      <c r="O1886" s="174"/>
      <c r="P1886" s="174"/>
      <c r="Q1886" s="174"/>
      <c r="R1886" s="174"/>
      <c r="S1886" s="174"/>
      <c r="T1886" s="175"/>
      <c r="AT1886" s="170" t="s">
        <v>178</v>
      </c>
      <c r="AU1886" s="170" t="s">
        <v>176</v>
      </c>
      <c r="AV1886" s="14" t="s">
        <v>86</v>
      </c>
      <c r="AW1886" s="14" t="s">
        <v>33</v>
      </c>
      <c r="AX1886" s="14" t="s">
        <v>78</v>
      </c>
      <c r="AY1886" s="170" t="s">
        <v>169</v>
      </c>
    </row>
    <row r="1887" spans="1:65" s="14" customFormat="1">
      <c r="B1887" s="169"/>
      <c r="D1887" s="161" t="s">
        <v>178</v>
      </c>
      <c r="E1887" s="170" t="s">
        <v>1</v>
      </c>
      <c r="F1887" s="171" t="s">
        <v>2364</v>
      </c>
      <c r="H1887" s="170" t="s">
        <v>1</v>
      </c>
      <c r="I1887" s="172"/>
      <c r="L1887" s="169"/>
      <c r="M1887" s="173"/>
      <c r="N1887" s="174"/>
      <c r="O1887" s="174"/>
      <c r="P1887" s="174"/>
      <c r="Q1887" s="174"/>
      <c r="R1887" s="174"/>
      <c r="S1887" s="174"/>
      <c r="T1887" s="175"/>
      <c r="AT1887" s="170" t="s">
        <v>178</v>
      </c>
      <c r="AU1887" s="170" t="s">
        <v>176</v>
      </c>
      <c r="AV1887" s="14" t="s">
        <v>86</v>
      </c>
      <c r="AW1887" s="14" t="s">
        <v>33</v>
      </c>
      <c r="AX1887" s="14" t="s">
        <v>78</v>
      </c>
      <c r="AY1887" s="170" t="s">
        <v>169</v>
      </c>
    </row>
    <row r="1888" spans="1:65" s="13" customFormat="1">
      <c r="B1888" s="160"/>
      <c r="D1888" s="161" t="s">
        <v>178</v>
      </c>
      <c r="E1888" s="162" t="s">
        <v>1</v>
      </c>
      <c r="F1888" s="163" t="s">
        <v>2365</v>
      </c>
      <c r="H1888" s="164">
        <v>11.343999999999999</v>
      </c>
      <c r="I1888" s="165"/>
      <c r="L1888" s="160"/>
      <c r="M1888" s="166"/>
      <c r="N1888" s="167"/>
      <c r="O1888" s="167"/>
      <c r="P1888" s="167"/>
      <c r="Q1888" s="167"/>
      <c r="R1888" s="167"/>
      <c r="S1888" s="167"/>
      <c r="T1888" s="168"/>
      <c r="AT1888" s="162" t="s">
        <v>178</v>
      </c>
      <c r="AU1888" s="162" t="s">
        <v>176</v>
      </c>
      <c r="AV1888" s="13" t="s">
        <v>176</v>
      </c>
      <c r="AW1888" s="13" t="s">
        <v>33</v>
      </c>
      <c r="AX1888" s="13" t="s">
        <v>78</v>
      </c>
      <c r="AY1888" s="162" t="s">
        <v>169</v>
      </c>
    </row>
    <row r="1889" spans="1:65" s="14" customFormat="1">
      <c r="B1889" s="169"/>
      <c r="D1889" s="161" t="s">
        <v>178</v>
      </c>
      <c r="E1889" s="170" t="s">
        <v>1</v>
      </c>
      <c r="F1889" s="171" t="s">
        <v>2366</v>
      </c>
      <c r="H1889" s="170" t="s">
        <v>1</v>
      </c>
      <c r="I1889" s="172"/>
      <c r="L1889" s="169"/>
      <c r="M1889" s="173"/>
      <c r="N1889" s="174"/>
      <c r="O1889" s="174"/>
      <c r="P1889" s="174"/>
      <c r="Q1889" s="174"/>
      <c r="R1889" s="174"/>
      <c r="S1889" s="174"/>
      <c r="T1889" s="175"/>
      <c r="AT1889" s="170" t="s">
        <v>178</v>
      </c>
      <c r="AU1889" s="170" t="s">
        <v>176</v>
      </c>
      <c r="AV1889" s="14" t="s">
        <v>86</v>
      </c>
      <c r="AW1889" s="14" t="s">
        <v>33</v>
      </c>
      <c r="AX1889" s="14" t="s">
        <v>78</v>
      </c>
      <c r="AY1889" s="170" t="s">
        <v>169</v>
      </c>
    </row>
    <row r="1890" spans="1:65" s="13" customFormat="1">
      <c r="B1890" s="160"/>
      <c r="D1890" s="161" t="s">
        <v>178</v>
      </c>
      <c r="E1890" s="162" t="s">
        <v>1</v>
      </c>
      <c r="F1890" s="163" t="s">
        <v>2367</v>
      </c>
      <c r="H1890" s="164">
        <v>2.7</v>
      </c>
      <c r="I1890" s="165"/>
      <c r="L1890" s="160"/>
      <c r="M1890" s="166"/>
      <c r="N1890" s="167"/>
      <c r="O1890" s="167"/>
      <c r="P1890" s="167"/>
      <c r="Q1890" s="167"/>
      <c r="R1890" s="167"/>
      <c r="S1890" s="167"/>
      <c r="T1890" s="168"/>
      <c r="AT1890" s="162" t="s">
        <v>178</v>
      </c>
      <c r="AU1890" s="162" t="s">
        <v>176</v>
      </c>
      <c r="AV1890" s="13" t="s">
        <v>176</v>
      </c>
      <c r="AW1890" s="13" t="s">
        <v>33</v>
      </c>
      <c r="AX1890" s="13" t="s">
        <v>78</v>
      </c>
      <c r="AY1890" s="162" t="s">
        <v>169</v>
      </c>
    </row>
    <row r="1891" spans="1:65" s="15" customFormat="1">
      <c r="B1891" s="176"/>
      <c r="D1891" s="161" t="s">
        <v>178</v>
      </c>
      <c r="E1891" s="177" t="s">
        <v>1</v>
      </c>
      <c r="F1891" s="178" t="s">
        <v>186</v>
      </c>
      <c r="H1891" s="179">
        <v>14.044</v>
      </c>
      <c r="I1891" s="180"/>
      <c r="L1891" s="176"/>
      <c r="M1891" s="181"/>
      <c r="N1891" s="182"/>
      <c r="O1891" s="182"/>
      <c r="P1891" s="182"/>
      <c r="Q1891" s="182"/>
      <c r="R1891" s="182"/>
      <c r="S1891" s="182"/>
      <c r="T1891" s="183"/>
      <c r="AT1891" s="177" t="s">
        <v>178</v>
      </c>
      <c r="AU1891" s="177" t="s">
        <v>176</v>
      </c>
      <c r="AV1891" s="15" t="s">
        <v>175</v>
      </c>
      <c r="AW1891" s="15" t="s">
        <v>33</v>
      </c>
      <c r="AX1891" s="15" t="s">
        <v>86</v>
      </c>
      <c r="AY1891" s="177" t="s">
        <v>169</v>
      </c>
    </row>
    <row r="1892" spans="1:65" s="2" customFormat="1" ht="24.15" customHeight="1">
      <c r="A1892" s="33"/>
      <c r="B1892" s="145"/>
      <c r="C1892" s="192" t="s">
        <v>2368</v>
      </c>
      <c r="D1892" s="192" t="s">
        <v>345</v>
      </c>
      <c r="E1892" s="193" t="s">
        <v>2369</v>
      </c>
      <c r="F1892" s="194" t="s">
        <v>2370</v>
      </c>
      <c r="G1892" s="195" t="s">
        <v>328</v>
      </c>
      <c r="H1892" s="196">
        <v>16.151</v>
      </c>
      <c r="I1892" s="197"/>
      <c r="J1892" s="196">
        <f>ROUND(I1892*H1892,3)</f>
        <v>0</v>
      </c>
      <c r="K1892" s="198"/>
      <c r="L1892" s="199"/>
      <c r="M1892" s="200" t="s">
        <v>1</v>
      </c>
      <c r="N1892" s="201" t="s">
        <v>44</v>
      </c>
      <c r="O1892" s="59"/>
      <c r="P1892" s="155">
        <f>O1892*H1892</f>
        <v>0</v>
      </c>
      <c r="Q1892" s="155">
        <v>3.0000000000000001E-3</v>
      </c>
      <c r="R1892" s="155">
        <f>Q1892*H1892</f>
        <v>4.8453000000000003E-2</v>
      </c>
      <c r="S1892" s="155">
        <v>0</v>
      </c>
      <c r="T1892" s="156">
        <f>S1892*H1892</f>
        <v>0</v>
      </c>
      <c r="U1892" s="33"/>
      <c r="V1892" s="33"/>
      <c r="W1892" s="33"/>
      <c r="X1892" s="33"/>
      <c r="Y1892" s="33"/>
      <c r="Z1892" s="33"/>
      <c r="AA1892" s="33"/>
      <c r="AB1892" s="33"/>
      <c r="AC1892" s="33"/>
      <c r="AD1892" s="33"/>
      <c r="AE1892" s="33"/>
      <c r="AR1892" s="157" t="s">
        <v>468</v>
      </c>
      <c r="AT1892" s="157" t="s">
        <v>345</v>
      </c>
      <c r="AU1892" s="157" t="s">
        <v>176</v>
      </c>
      <c r="AY1892" s="18" t="s">
        <v>169</v>
      </c>
      <c r="BE1892" s="158">
        <f>IF(N1892="základná",J1892,0)</f>
        <v>0</v>
      </c>
      <c r="BF1892" s="158">
        <f>IF(N1892="znížená",J1892,0)</f>
        <v>0</v>
      </c>
      <c r="BG1892" s="158">
        <f>IF(N1892="zákl. prenesená",J1892,0)</f>
        <v>0</v>
      </c>
      <c r="BH1892" s="158">
        <f>IF(N1892="zníž. prenesená",J1892,0)</f>
        <v>0</v>
      </c>
      <c r="BI1892" s="158">
        <f>IF(N1892="nulová",J1892,0)</f>
        <v>0</v>
      </c>
      <c r="BJ1892" s="18" t="s">
        <v>176</v>
      </c>
      <c r="BK1892" s="159">
        <f>ROUND(I1892*H1892,3)</f>
        <v>0</v>
      </c>
      <c r="BL1892" s="18" t="s">
        <v>325</v>
      </c>
      <c r="BM1892" s="157" t="s">
        <v>2371</v>
      </c>
    </row>
    <row r="1893" spans="1:65" s="13" customFormat="1">
      <c r="B1893" s="160"/>
      <c r="D1893" s="161" t="s">
        <v>178</v>
      </c>
      <c r="E1893" s="162" t="s">
        <v>1</v>
      </c>
      <c r="F1893" s="163" t="s">
        <v>2372</v>
      </c>
      <c r="H1893" s="164">
        <v>14.044</v>
      </c>
      <c r="I1893" s="165"/>
      <c r="L1893" s="160"/>
      <c r="M1893" s="166"/>
      <c r="N1893" s="167"/>
      <c r="O1893" s="167"/>
      <c r="P1893" s="167"/>
      <c r="Q1893" s="167"/>
      <c r="R1893" s="167"/>
      <c r="S1893" s="167"/>
      <c r="T1893" s="168"/>
      <c r="AT1893" s="162" t="s">
        <v>178</v>
      </c>
      <c r="AU1893" s="162" t="s">
        <v>176</v>
      </c>
      <c r="AV1893" s="13" t="s">
        <v>176</v>
      </c>
      <c r="AW1893" s="13" t="s">
        <v>33</v>
      </c>
      <c r="AX1893" s="13" t="s">
        <v>78</v>
      </c>
      <c r="AY1893" s="162" t="s">
        <v>169</v>
      </c>
    </row>
    <row r="1894" spans="1:65" s="13" customFormat="1">
      <c r="B1894" s="160"/>
      <c r="D1894" s="161" t="s">
        <v>178</v>
      </c>
      <c r="E1894" s="162" t="s">
        <v>1</v>
      </c>
      <c r="F1894" s="163" t="s">
        <v>2373</v>
      </c>
      <c r="H1894" s="164">
        <v>2.1070000000000002</v>
      </c>
      <c r="I1894" s="165"/>
      <c r="L1894" s="160"/>
      <c r="M1894" s="166"/>
      <c r="N1894" s="167"/>
      <c r="O1894" s="167"/>
      <c r="P1894" s="167"/>
      <c r="Q1894" s="167"/>
      <c r="R1894" s="167"/>
      <c r="S1894" s="167"/>
      <c r="T1894" s="168"/>
      <c r="AT1894" s="162" t="s">
        <v>178</v>
      </c>
      <c r="AU1894" s="162" t="s">
        <v>176</v>
      </c>
      <c r="AV1894" s="13" t="s">
        <v>176</v>
      </c>
      <c r="AW1894" s="13" t="s">
        <v>33</v>
      </c>
      <c r="AX1894" s="13" t="s">
        <v>78</v>
      </c>
      <c r="AY1894" s="162" t="s">
        <v>169</v>
      </c>
    </row>
    <row r="1895" spans="1:65" s="15" customFormat="1">
      <c r="B1895" s="176"/>
      <c r="D1895" s="161" t="s">
        <v>178</v>
      </c>
      <c r="E1895" s="177" t="s">
        <v>1</v>
      </c>
      <c r="F1895" s="178" t="s">
        <v>186</v>
      </c>
      <c r="H1895" s="179">
        <v>16.151</v>
      </c>
      <c r="I1895" s="180"/>
      <c r="L1895" s="176"/>
      <c r="M1895" s="181"/>
      <c r="N1895" s="182"/>
      <c r="O1895" s="182"/>
      <c r="P1895" s="182"/>
      <c r="Q1895" s="182"/>
      <c r="R1895" s="182"/>
      <c r="S1895" s="182"/>
      <c r="T1895" s="183"/>
      <c r="AT1895" s="177" t="s">
        <v>178</v>
      </c>
      <c r="AU1895" s="177" t="s">
        <v>176</v>
      </c>
      <c r="AV1895" s="15" t="s">
        <v>175</v>
      </c>
      <c r="AW1895" s="15" t="s">
        <v>33</v>
      </c>
      <c r="AX1895" s="15" t="s">
        <v>86</v>
      </c>
      <c r="AY1895" s="177" t="s">
        <v>169</v>
      </c>
    </row>
    <row r="1896" spans="1:65" s="2" customFormat="1" ht="24.15" customHeight="1">
      <c r="A1896" s="33"/>
      <c r="B1896" s="145"/>
      <c r="C1896" s="146" t="s">
        <v>2374</v>
      </c>
      <c r="D1896" s="146" t="s">
        <v>171</v>
      </c>
      <c r="E1896" s="147" t="s">
        <v>2375</v>
      </c>
      <c r="F1896" s="148" t="s">
        <v>2376</v>
      </c>
      <c r="G1896" s="149" t="s">
        <v>353</v>
      </c>
      <c r="H1896" s="150">
        <v>9.9830000000000005</v>
      </c>
      <c r="I1896" s="151"/>
      <c r="J1896" s="150">
        <f>ROUND(I1896*H1896,3)</f>
        <v>0</v>
      </c>
      <c r="K1896" s="152"/>
      <c r="L1896" s="34"/>
      <c r="M1896" s="153" t="s">
        <v>1</v>
      </c>
      <c r="N1896" s="154" t="s">
        <v>44</v>
      </c>
      <c r="O1896" s="59"/>
      <c r="P1896" s="155">
        <f>O1896*H1896</f>
        <v>0</v>
      </c>
      <c r="Q1896" s="155">
        <v>0</v>
      </c>
      <c r="R1896" s="155">
        <f>Q1896*H1896</f>
        <v>0</v>
      </c>
      <c r="S1896" s="155">
        <v>0</v>
      </c>
      <c r="T1896" s="156">
        <f>S1896*H1896</f>
        <v>0</v>
      </c>
      <c r="U1896" s="33"/>
      <c r="V1896" s="33"/>
      <c r="W1896" s="33"/>
      <c r="X1896" s="33"/>
      <c r="Y1896" s="33"/>
      <c r="Z1896" s="33"/>
      <c r="AA1896" s="33"/>
      <c r="AB1896" s="33"/>
      <c r="AC1896" s="33"/>
      <c r="AD1896" s="33"/>
      <c r="AE1896" s="33"/>
      <c r="AR1896" s="157" t="s">
        <v>325</v>
      </c>
      <c r="AT1896" s="157" t="s">
        <v>171</v>
      </c>
      <c r="AU1896" s="157" t="s">
        <v>176</v>
      </c>
      <c r="AY1896" s="18" t="s">
        <v>169</v>
      </c>
      <c r="BE1896" s="158">
        <f>IF(N1896="základná",J1896,0)</f>
        <v>0</v>
      </c>
      <c r="BF1896" s="158">
        <f>IF(N1896="znížená",J1896,0)</f>
        <v>0</v>
      </c>
      <c r="BG1896" s="158">
        <f>IF(N1896="zákl. prenesená",J1896,0)</f>
        <v>0</v>
      </c>
      <c r="BH1896" s="158">
        <f>IF(N1896="zníž. prenesená",J1896,0)</f>
        <v>0</v>
      </c>
      <c r="BI1896" s="158">
        <f>IF(N1896="nulová",J1896,0)</f>
        <v>0</v>
      </c>
      <c r="BJ1896" s="18" t="s">
        <v>176</v>
      </c>
      <c r="BK1896" s="159">
        <f>ROUND(I1896*H1896,3)</f>
        <v>0</v>
      </c>
      <c r="BL1896" s="18" t="s">
        <v>325</v>
      </c>
      <c r="BM1896" s="157" t="s">
        <v>2377</v>
      </c>
    </row>
    <row r="1897" spans="1:65" s="14" customFormat="1">
      <c r="B1897" s="169"/>
      <c r="D1897" s="161" t="s">
        <v>178</v>
      </c>
      <c r="E1897" s="170" t="s">
        <v>1</v>
      </c>
      <c r="F1897" s="171" t="s">
        <v>2221</v>
      </c>
      <c r="H1897" s="170" t="s">
        <v>1</v>
      </c>
      <c r="I1897" s="172"/>
      <c r="L1897" s="169"/>
      <c r="M1897" s="173"/>
      <c r="N1897" s="174"/>
      <c r="O1897" s="174"/>
      <c r="P1897" s="174"/>
      <c r="Q1897" s="174"/>
      <c r="R1897" s="174"/>
      <c r="S1897" s="174"/>
      <c r="T1897" s="175"/>
      <c r="AT1897" s="170" t="s">
        <v>178</v>
      </c>
      <c r="AU1897" s="170" t="s">
        <v>176</v>
      </c>
      <c r="AV1897" s="14" t="s">
        <v>86</v>
      </c>
      <c r="AW1897" s="14" t="s">
        <v>33</v>
      </c>
      <c r="AX1897" s="14" t="s">
        <v>78</v>
      </c>
      <c r="AY1897" s="170" t="s">
        <v>169</v>
      </c>
    </row>
    <row r="1898" spans="1:65" s="14" customFormat="1">
      <c r="B1898" s="169"/>
      <c r="D1898" s="161" t="s">
        <v>178</v>
      </c>
      <c r="E1898" s="170" t="s">
        <v>1</v>
      </c>
      <c r="F1898" s="171" t="s">
        <v>2364</v>
      </c>
      <c r="H1898" s="170" t="s">
        <v>1</v>
      </c>
      <c r="I1898" s="172"/>
      <c r="L1898" s="169"/>
      <c r="M1898" s="173"/>
      <c r="N1898" s="174"/>
      <c r="O1898" s="174"/>
      <c r="P1898" s="174"/>
      <c r="Q1898" s="174"/>
      <c r="R1898" s="174"/>
      <c r="S1898" s="174"/>
      <c r="T1898" s="175"/>
      <c r="AT1898" s="170" t="s">
        <v>178</v>
      </c>
      <c r="AU1898" s="170" t="s">
        <v>176</v>
      </c>
      <c r="AV1898" s="14" t="s">
        <v>86</v>
      </c>
      <c r="AW1898" s="14" t="s">
        <v>33</v>
      </c>
      <c r="AX1898" s="14" t="s">
        <v>78</v>
      </c>
      <c r="AY1898" s="170" t="s">
        <v>169</v>
      </c>
    </row>
    <row r="1899" spans="1:65" s="13" customFormat="1">
      <c r="B1899" s="160"/>
      <c r="D1899" s="161" t="s">
        <v>178</v>
      </c>
      <c r="E1899" s="162" t="s">
        <v>1</v>
      </c>
      <c r="F1899" s="163" t="s">
        <v>2378</v>
      </c>
      <c r="H1899" s="164">
        <v>9.0749999999999993</v>
      </c>
      <c r="I1899" s="165"/>
      <c r="L1899" s="160"/>
      <c r="M1899" s="166"/>
      <c r="N1899" s="167"/>
      <c r="O1899" s="167"/>
      <c r="P1899" s="167"/>
      <c r="Q1899" s="167"/>
      <c r="R1899" s="167"/>
      <c r="S1899" s="167"/>
      <c r="T1899" s="168"/>
      <c r="AT1899" s="162" t="s">
        <v>178</v>
      </c>
      <c r="AU1899" s="162" t="s">
        <v>176</v>
      </c>
      <c r="AV1899" s="13" t="s">
        <v>176</v>
      </c>
      <c r="AW1899" s="13" t="s">
        <v>33</v>
      </c>
      <c r="AX1899" s="13" t="s">
        <v>78</v>
      </c>
      <c r="AY1899" s="162" t="s">
        <v>169</v>
      </c>
    </row>
    <row r="1900" spans="1:65" s="13" customFormat="1">
      <c r="B1900" s="160"/>
      <c r="D1900" s="161" t="s">
        <v>178</v>
      </c>
      <c r="E1900" s="162" t="s">
        <v>1</v>
      </c>
      <c r="F1900" s="163" t="s">
        <v>2379</v>
      </c>
      <c r="H1900" s="164">
        <v>0.90800000000000003</v>
      </c>
      <c r="I1900" s="165"/>
      <c r="L1900" s="160"/>
      <c r="M1900" s="166"/>
      <c r="N1900" s="167"/>
      <c r="O1900" s="167"/>
      <c r="P1900" s="167"/>
      <c r="Q1900" s="167"/>
      <c r="R1900" s="167"/>
      <c r="S1900" s="167"/>
      <c r="T1900" s="168"/>
      <c r="AT1900" s="162" t="s">
        <v>178</v>
      </c>
      <c r="AU1900" s="162" t="s">
        <v>176</v>
      </c>
      <c r="AV1900" s="13" t="s">
        <v>176</v>
      </c>
      <c r="AW1900" s="13" t="s">
        <v>33</v>
      </c>
      <c r="AX1900" s="13" t="s">
        <v>78</v>
      </c>
      <c r="AY1900" s="162" t="s">
        <v>169</v>
      </c>
    </row>
    <row r="1901" spans="1:65" s="15" customFormat="1">
      <c r="B1901" s="176"/>
      <c r="D1901" s="161" t="s">
        <v>178</v>
      </c>
      <c r="E1901" s="177" t="s">
        <v>1</v>
      </c>
      <c r="F1901" s="178" t="s">
        <v>186</v>
      </c>
      <c r="H1901" s="179">
        <v>9.9829999999999988</v>
      </c>
      <c r="I1901" s="180"/>
      <c r="L1901" s="176"/>
      <c r="M1901" s="181"/>
      <c r="N1901" s="182"/>
      <c r="O1901" s="182"/>
      <c r="P1901" s="182"/>
      <c r="Q1901" s="182"/>
      <c r="R1901" s="182"/>
      <c r="S1901" s="182"/>
      <c r="T1901" s="183"/>
      <c r="AT1901" s="177" t="s">
        <v>178</v>
      </c>
      <c r="AU1901" s="177" t="s">
        <v>176</v>
      </c>
      <c r="AV1901" s="15" t="s">
        <v>175</v>
      </c>
      <c r="AW1901" s="15" t="s">
        <v>33</v>
      </c>
      <c r="AX1901" s="15" t="s">
        <v>86</v>
      </c>
      <c r="AY1901" s="177" t="s">
        <v>169</v>
      </c>
    </row>
    <row r="1902" spans="1:65" s="2" customFormat="1" ht="37.75" customHeight="1">
      <c r="A1902" s="33"/>
      <c r="B1902" s="145"/>
      <c r="C1902" s="146" t="s">
        <v>2380</v>
      </c>
      <c r="D1902" s="146" t="s">
        <v>171</v>
      </c>
      <c r="E1902" s="147" t="s">
        <v>2381</v>
      </c>
      <c r="F1902" s="148" t="s">
        <v>2382</v>
      </c>
      <c r="G1902" s="149" t="s">
        <v>353</v>
      </c>
      <c r="H1902" s="150">
        <v>27.5</v>
      </c>
      <c r="I1902" s="151"/>
      <c r="J1902" s="150">
        <f>ROUND(I1902*H1902,3)</f>
        <v>0</v>
      </c>
      <c r="K1902" s="152"/>
      <c r="L1902" s="34"/>
      <c r="M1902" s="153" t="s">
        <v>1</v>
      </c>
      <c r="N1902" s="154" t="s">
        <v>44</v>
      </c>
      <c r="O1902" s="59"/>
      <c r="P1902" s="155">
        <f>O1902*H1902</f>
        <v>0</v>
      </c>
      <c r="Q1902" s="155">
        <v>9.0000000000000006E-5</v>
      </c>
      <c r="R1902" s="155">
        <f>Q1902*H1902</f>
        <v>2.4750000000000002E-3</v>
      </c>
      <c r="S1902" s="155">
        <v>0</v>
      </c>
      <c r="T1902" s="156">
        <f>S1902*H1902</f>
        <v>0</v>
      </c>
      <c r="U1902" s="33"/>
      <c r="V1902" s="33"/>
      <c r="W1902" s="33"/>
      <c r="X1902" s="33"/>
      <c r="Y1902" s="33"/>
      <c r="Z1902" s="33"/>
      <c r="AA1902" s="33"/>
      <c r="AB1902" s="33"/>
      <c r="AC1902" s="33"/>
      <c r="AD1902" s="33"/>
      <c r="AE1902" s="33"/>
      <c r="AR1902" s="157" t="s">
        <v>325</v>
      </c>
      <c r="AT1902" s="157" t="s">
        <v>171</v>
      </c>
      <c r="AU1902" s="157" t="s">
        <v>176</v>
      </c>
      <c r="AY1902" s="18" t="s">
        <v>169</v>
      </c>
      <c r="BE1902" s="158">
        <f>IF(N1902="základná",J1902,0)</f>
        <v>0</v>
      </c>
      <c r="BF1902" s="158">
        <f>IF(N1902="znížená",J1902,0)</f>
        <v>0</v>
      </c>
      <c r="BG1902" s="158">
        <f>IF(N1902="zákl. prenesená",J1902,0)</f>
        <v>0</v>
      </c>
      <c r="BH1902" s="158">
        <f>IF(N1902="zníž. prenesená",J1902,0)</f>
        <v>0</v>
      </c>
      <c r="BI1902" s="158">
        <f>IF(N1902="nulová",J1902,0)</f>
        <v>0</v>
      </c>
      <c r="BJ1902" s="18" t="s">
        <v>176</v>
      </c>
      <c r="BK1902" s="159">
        <f>ROUND(I1902*H1902,3)</f>
        <v>0</v>
      </c>
      <c r="BL1902" s="18" t="s">
        <v>325</v>
      </c>
      <c r="BM1902" s="157" t="s">
        <v>2383</v>
      </c>
    </row>
    <row r="1903" spans="1:65" s="14" customFormat="1">
      <c r="B1903" s="169"/>
      <c r="D1903" s="161" t="s">
        <v>178</v>
      </c>
      <c r="E1903" s="170" t="s">
        <v>1</v>
      </c>
      <c r="F1903" s="171" t="s">
        <v>2364</v>
      </c>
      <c r="H1903" s="170" t="s">
        <v>1</v>
      </c>
      <c r="I1903" s="172"/>
      <c r="L1903" s="169"/>
      <c r="M1903" s="173"/>
      <c r="N1903" s="174"/>
      <c r="O1903" s="174"/>
      <c r="P1903" s="174"/>
      <c r="Q1903" s="174"/>
      <c r="R1903" s="174"/>
      <c r="S1903" s="174"/>
      <c r="T1903" s="175"/>
      <c r="AT1903" s="170" t="s">
        <v>178</v>
      </c>
      <c r="AU1903" s="170" t="s">
        <v>176</v>
      </c>
      <c r="AV1903" s="14" t="s">
        <v>86</v>
      </c>
      <c r="AW1903" s="14" t="s">
        <v>33</v>
      </c>
      <c r="AX1903" s="14" t="s">
        <v>78</v>
      </c>
      <c r="AY1903" s="170" t="s">
        <v>169</v>
      </c>
    </row>
    <row r="1904" spans="1:65" s="13" customFormat="1">
      <c r="B1904" s="160"/>
      <c r="D1904" s="161" t="s">
        <v>178</v>
      </c>
      <c r="E1904" s="162" t="s">
        <v>1</v>
      </c>
      <c r="F1904" s="163" t="s">
        <v>2384</v>
      </c>
      <c r="H1904" s="164">
        <v>27.5</v>
      </c>
      <c r="I1904" s="165"/>
      <c r="L1904" s="160"/>
      <c r="M1904" s="166"/>
      <c r="N1904" s="167"/>
      <c r="O1904" s="167"/>
      <c r="P1904" s="167"/>
      <c r="Q1904" s="167"/>
      <c r="R1904" s="167"/>
      <c r="S1904" s="167"/>
      <c r="T1904" s="168"/>
      <c r="AT1904" s="162" t="s">
        <v>178</v>
      </c>
      <c r="AU1904" s="162" t="s">
        <v>176</v>
      </c>
      <c r="AV1904" s="13" t="s">
        <v>176</v>
      </c>
      <c r="AW1904" s="13" t="s">
        <v>33</v>
      </c>
      <c r="AX1904" s="13" t="s">
        <v>78</v>
      </c>
      <c r="AY1904" s="162" t="s">
        <v>169</v>
      </c>
    </row>
    <row r="1905" spans="1:65" s="15" customFormat="1">
      <c r="B1905" s="176"/>
      <c r="D1905" s="161" t="s">
        <v>178</v>
      </c>
      <c r="E1905" s="177" t="s">
        <v>1</v>
      </c>
      <c r="F1905" s="178" t="s">
        <v>186</v>
      </c>
      <c r="H1905" s="179">
        <v>27.5</v>
      </c>
      <c r="I1905" s="180"/>
      <c r="L1905" s="176"/>
      <c r="M1905" s="181"/>
      <c r="N1905" s="182"/>
      <c r="O1905" s="182"/>
      <c r="P1905" s="182"/>
      <c r="Q1905" s="182"/>
      <c r="R1905" s="182"/>
      <c r="S1905" s="182"/>
      <c r="T1905" s="183"/>
      <c r="AT1905" s="177" t="s">
        <v>178</v>
      </c>
      <c r="AU1905" s="177" t="s">
        <v>176</v>
      </c>
      <c r="AV1905" s="15" t="s">
        <v>175</v>
      </c>
      <c r="AW1905" s="15" t="s">
        <v>33</v>
      </c>
      <c r="AX1905" s="15" t="s">
        <v>86</v>
      </c>
      <c r="AY1905" s="177" t="s">
        <v>169</v>
      </c>
    </row>
    <row r="1906" spans="1:65" s="2" customFormat="1" ht="37.75" customHeight="1">
      <c r="A1906" s="33"/>
      <c r="B1906" s="145"/>
      <c r="C1906" s="146" t="s">
        <v>2385</v>
      </c>
      <c r="D1906" s="146" t="s">
        <v>171</v>
      </c>
      <c r="E1906" s="147" t="s">
        <v>2386</v>
      </c>
      <c r="F1906" s="148" t="s">
        <v>2387</v>
      </c>
      <c r="G1906" s="149" t="s">
        <v>328</v>
      </c>
      <c r="H1906" s="150">
        <v>163.06200000000001</v>
      </c>
      <c r="I1906" s="151"/>
      <c r="J1906" s="150">
        <f>ROUND(I1906*H1906,3)</f>
        <v>0</v>
      </c>
      <c r="K1906" s="152"/>
      <c r="L1906" s="34"/>
      <c r="M1906" s="153" t="s">
        <v>1</v>
      </c>
      <c r="N1906" s="154" t="s">
        <v>44</v>
      </c>
      <c r="O1906" s="59"/>
      <c r="P1906" s="155">
        <f>O1906*H1906</f>
        <v>0</v>
      </c>
      <c r="Q1906" s="155">
        <v>0</v>
      </c>
      <c r="R1906" s="155">
        <f>Q1906*H1906</f>
        <v>0</v>
      </c>
      <c r="S1906" s="155">
        <v>0</v>
      </c>
      <c r="T1906" s="156">
        <f>S1906*H1906</f>
        <v>0</v>
      </c>
      <c r="U1906" s="33"/>
      <c r="V1906" s="33"/>
      <c r="W1906" s="33"/>
      <c r="X1906" s="33"/>
      <c r="Y1906" s="33"/>
      <c r="Z1906" s="33"/>
      <c r="AA1906" s="33"/>
      <c r="AB1906" s="33"/>
      <c r="AC1906" s="33"/>
      <c r="AD1906" s="33"/>
      <c r="AE1906" s="33"/>
      <c r="AR1906" s="157" t="s">
        <v>325</v>
      </c>
      <c r="AT1906" s="157" t="s">
        <v>171</v>
      </c>
      <c r="AU1906" s="157" t="s">
        <v>176</v>
      </c>
      <c r="AY1906" s="18" t="s">
        <v>169</v>
      </c>
      <c r="BE1906" s="158">
        <f>IF(N1906="základná",J1906,0)</f>
        <v>0</v>
      </c>
      <c r="BF1906" s="158">
        <f>IF(N1906="znížená",J1906,0)</f>
        <v>0</v>
      </c>
      <c r="BG1906" s="158">
        <f>IF(N1906="zákl. prenesená",J1906,0)</f>
        <v>0</v>
      </c>
      <c r="BH1906" s="158">
        <f>IF(N1906="zníž. prenesená",J1906,0)</f>
        <v>0</v>
      </c>
      <c r="BI1906" s="158">
        <f>IF(N1906="nulová",J1906,0)</f>
        <v>0</v>
      </c>
      <c r="BJ1906" s="18" t="s">
        <v>176</v>
      </c>
      <c r="BK1906" s="159">
        <f>ROUND(I1906*H1906,3)</f>
        <v>0</v>
      </c>
      <c r="BL1906" s="18" t="s">
        <v>325</v>
      </c>
      <c r="BM1906" s="157" t="s">
        <v>2388</v>
      </c>
    </row>
    <row r="1907" spans="1:65" s="14" customFormat="1">
      <c r="B1907" s="169"/>
      <c r="D1907" s="161" t="s">
        <v>178</v>
      </c>
      <c r="E1907" s="170" t="s">
        <v>1</v>
      </c>
      <c r="F1907" s="171" t="s">
        <v>2221</v>
      </c>
      <c r="H1907" s="170" t="s">
        <v>1</v>
      </c>
      <c r="I1907" s="172"/>
      <c r="L1907" s="169"/>
      <c r="M1907" s="173"/>
      <c r="N1907" s="174"/>
      <c r="O1907" s="174"/>
      <c r="P1907" s="174"/>
      <c r="Q1907" s="174"/>
      <c r="R1907" s="174"/>
      <c r="S1907" s="174"/>
      <c r="T1907" s="175"/>
      <c r="AT1907" s="170" t="s">
        <v>178</v>
      </c>
      <c r="AU1907" s="170" t="s">
        <v>176</v>
      </c>
      <c r="AV1907" s="14" t="s">
        <v>86</v>
      </c>
      <c r="AW1907" s="14" t="s">
        <v>33</v>
      </c>
      <c r="AX1907" s="14" t="s">
        <v>78</v>
      </c>
      <c r="AY1907" s="170" t="s">
        <v>169</v>
      </c>
    </row>
    <row r="1908" spans="1:65" s="14" customFormat="1">
      <c r="B1908" s="169"/>
      <c r="D1908" s="161" t="s">
        <v>178</v>
      </c>
      <c r="E1908" s="170" t="s">
        <v>1</v>
      </c>
      <c r="F1908" s="171" t="s">
        <v>2389</v>
      </c>
      <c r="H1908" s="170" t="s">
        <v>1</v>
      </c>
      <c r="I1908" s="172"/>
      <c r="L1908" s="169"/>
      <c r="M1908" s="173"/>
      <c r="N1908" s="174"/>
      <c r="O1908" s="174"/>
      <c r="P1908" s="174"/>
      <c r="Q1908" s="174"/>
      <c r="R1908" s="174"/>
      <c r="S1908" s="174"/>
      <c r="T1908" s="175"/>
      <c r="AT1908" s="170" t="s">
        <v>178</v>
      </c>
      <c r="AU1908" s="170" t="s">
        <v>176</v>
      </c>
      <c r="AV1908" s="14" t="s">
        <v>86</v>
      </c>
      <c r="AW1908" s="14" t="s">
        <v>33</v>
      </c>
      <c r="AX1908" s="14" t="s">
        <v>78</v>
      </c>
      <c r="AY1908" s="170" t="s">
        <v>169</v>
      </c>
    </row>
    <row r="1909" spans="1:65" s="14" customFormat="1">
      <c r="B1909" s="169"/>
      <c r="D1909" s="161" t="s">
        <v>178</v>
      </c>
      <c r="E1909" s="170" t="s">
        <v>1</v>
      </c>
      <c r="F1909" s="171" t="s">
        <v>2274</v>
      </c>
      <c r="H1909" s="170" t="s">
        <v>1</v>
      </c>
      <c r="I1909" s="172"/>
      <c r="L1909" s="169"/>
      <c r="M1909" s="173"/>
      <c r="N1909" s="174"/>
      <c r="O1909" s="174"/>
      <c r="P1909" s="174"/>
      <c r="Q1909" s="174"/>
      <c r="R1909" s="174"/>
      <c r="S1909" s="174"/>
      <c r="T1909" s="175"/>
      <c r="AT1909" s="170" t="s">
        <v>178</v>
      </c>
      <c r="AU1909" s="170" t="s">
        <v>176</v>
      </c>
      <c r="AV1909" s="14" t="s">
        <v>86</v>
      </c>
      <c r="AW1909" s="14" t="s">
        <v>33</v>
      </c>
      <c r="AX1909" s="14" t="s">
        <v>78</v>
      </c>
      <c r="AY1909" s="170" t="s">
        <v>169</v>
      </c>
    </row>
    <row r="1910" spans="1:65" s="13" customFormat="1">
      <c r="B1910" s="160"/>
      <c r="D1910" s="161" t="s">
        <v>178</v>
      </c>
      <c r="E1910" s="162" t="s">
        <v>1</v>
      </c>
      <c r="F1910" s="163" t="s">
        <v>2390</v>
      </c>
      <c r="H1910" s="164">
        <v>28.6</v>
      </c>
      <c r="I1910" s="165"/>
      <c r="L1910" s="160"/>
      <c r="M1910" s="166"/>
      <c r="N1910" s="167"/>
      <c r="O1910" s="167"/>
      <c r="P1910" s="167"/>
      <c r="Q1910" s="167"/>
      <c r="R1910" s="167"/>
      <c r="S1910" s="167"/>
      <c r="T1910" s="168"/>
      <c r="AT1910" s="162" t="s">
        <v>178</v>
      </c>
      <c r="AU1910" s="162" t="s">
        <v>176</v>
      </c>
      <c r="AV1910" s="13" t="s">
        <v>176</v>
      </c>
      <c r="AW1910" s="13" t="s">
        <v>33</v>
      </c>
      <c r="AX1910" s="13" t="s">
        <v>78</v>
      </c>
      <c r="AY1910" s="162" t="s">
        <v>169</v>
      </c>
    </row>
    <row r="1911" spans="1:65" s="13" customFormat="1">
      <c r="B1911" s="160"/>
      <c r="D1911" s="161" t="s">
        <v>178</v>
      </c>
      <c r="E1911" s="162" t="s">
        <v>1</v>
      </c>
      <c r="F1911" s="163" t="s">
        <v>2391</v>
      </c>
      <c r="H1911" s="164">
        <v>-3.67</v>
      </c>
      <c r="I1911" s="165"/>
      <c r="L1911" s="160"/>
      <c r="M1911" s="166"/>
      <c r="N1911" s="167"/>
      <c r="O1911" s="167"/>
      <c r="P1911" s="167"/>
      <c r="Q1911" s="167"/>
      <c r="R1911" s="167"/>
      <c r="S1911" s="167"/>
      <c r="T1911" s="168"/>
      <c r="AT1911" s="162" t="s">
        <v>178</v>
      </c>
      <c r="AU1911" s="162" t="s">
        <v>176</v>
      </c>
      <c r="AV1911" s="13" t="s">
        <v>176</v>
      </c>
      <c r="AW1911" s="13" t="s">
        <v>33</v>
      </c>
      <c r="AX1911" s="13" t="s">
        <v>78</v>
      </c>
      <c r="AY1911" s="162" t="s">
        <v>169</v>
      </c>
    </row>
    <row r="1912" spans="1:65" s="13" customFormat="1">
      <c r="B1912" s="160"/>
      <c r="D1912" s="161" t="s">
        <v>178</v>
      </c>
      <c r="E1912" s="162" t="s">
        <v>1</v>
      </c>
      <c r="F1912" s="163" t="s">
        <v>1038</v>
      </c>
      <c r="H1912" s="164">
        <v>1.5209999999999999</v>
      </c>
      <c r="I1912" s="165"/>
      <c r="L1912" s="160"/>
      <c r="M1912" s="166"/>
      <c r="N1912" s="167"/>
      <c r="O1912" s="167"/>
      <c r="P1912" s="167"/>
      <c r="Q1912" s="167"/>
      <c r="R1912" s="167"/>
      <c r="S1912" s="167"/>
      <c r="T1912" s="168"/>
      <c r="AT1912" s="162" t="s">
        <v>178</v>
      </c>
      <c r="AU1912" s="162" t="s">
        <v>176</v>
      </c>
      <c r="AV1912" s="13" t="s">
        <v>176</v>
      </c>
      <c r="AW1912" s="13" t="s">
        <v>33</v>
      </c>
      <c r="AX1912" s="13" t="s">
        <v>78</v>
      </c>
      <c r="AY1912" s="162" t="s">
        <v>169</v>
      </c>
    </row>
    <row r="1913" spans="1:65" s="16" customFormat="1">
      <c r="B1913" s="184"/>
      <c r="D1913" s="161" t="s">
        <v>178</v>
      </c>
      <c r="E1913" s="185" t="s">
        <v>1</v>
      </c>
      <c r="F1913" s="186" t="s">
        <v>201</v>
      </c>
      <c r="H1913" s="187">
        <v>26.451000000000001</v>
      </c>
      <c r="I1913" s="188"/>
      <c r="L1913" s="184"/>
      <c r="M1913" s="189"/>
      <c r="N1913" s="190"/>
      <c r="O1913" s="190"/>
      <c r="P1913" s="190"/>
      <c r="Q1913" s="190"/>
      <c r="R1913" s="190"/>
      <c r="S1913" s="190"/>
      <c r="T1913" s="191"/>
      <c r="AT1913" s="185" t="s">
        <v>178</v>
      </c>
      <c r="AU1913" s="185" t="s">
        <v>176</v>
      </c>
      <c r="AV1913" s="16" t="s">
        <v>187</v>
      </c>
      <c r="AW1913" s="16" t="s">
        <v>33</v>
      </c>
      <c r="AX1913" s="16" t="s">
        <v>78</v>
      </c>
      <c r="AY1913" s="185" t="s">
        <v>169</v>
      </c>
    </row>
    <row r="1914" spans="1:65" s="14" customFormat="1">
      <c r="B1914" s="169"/>
      <c r="D1914" s="161" t="s">
        <v>178</v>
      </c>
      <c r="E1914" s="170" t="s">
        <v>1</v>
      </c>
      <c r="F1914" s="171" t="s">
        <v>2392</v>
      </c>
      <c r="H1914" s="170" t="s">
        <v>1</v>
      </c>
      <c r="I1914" s="172"/>
      <c r="L1914" s="169"/>
      <c r="M1914" s="173"/>
      <c r="N1914" s="174"/>
      <c r="O1914" s="174"/>
      <c r="P1914" s="174"/>
      <c r="Q1914" s="174"/>
      <c r="R1914" s="174"/>
      <c r="S1914" s="174"/>
      <c r="T1914" s="175"/>
      <c r="AT1914" s="170" t="s">
        <v>178</v>
      </c>
      <c r="AU1914" s="170" t="s">
        <v>176</v>
      </c>
      <c r="AV1914" s="14" t="s">
        <v>86</v>
      </c>
      <c r="AW1914" s="14" t="s">
        <v>33</v>
      </c>
      <c r="AX1914" s="14" t="s">
        <v>78</v>
      </c>
      <c r="AY1914" s="170" t="s">
        <v>169</v>
      </c>
    </row>
    <row r="1915" spans="1:65" s="13" customFormat="1">
      <c r="B1915" s="160"/>
      <c r="D1915" s="161" t="s">
        <v>178</v>
      </c>
      <c r="E1915" s="162" t="s">
        <v>1</v>
      </c>
      <c r="F1915" s="163" t="s">
        <v>2393</v>
      </c>
      <c r="H1915" s="164">
        <v>30.25</v>
      </c>
      <c r="I1915" s="165"/>
      <c r="L1915" s="160"/>
      <c r="M1915" s="166"/>
      <c r="N1915" s="167"/>
      <c r="O1915" s="167"/>
      <c r="P1915" s="167"/>
      <c r="Q1915" s="167"/>
      <c r="R1915" s="167"/>
      <c r="S1915" s="167"/>
      <c r="T1915" s="168"/>
      <c r="AT1915" s="162" t="s">
        <v>178</v>
      </c>
      <c r="AU1915" s="162" t="s">
        <v>176</v>
      </c>
      <c r="AV1915" s="13" t="s">
        <v>176</v>
      </c>
      <c r="AW1915" s="13" t="s">
        <v>33</v>
      </c>
      <c r="AX1915" s="13" t="s">
        <v>78</v>
      </c>
      <c r="AY1915" s="162" t="s">
        <v>169</v>
      </c>
    </row>
    <row r="1916" spans="1:65" s="13" customFormat="1">
      <c r="B1916" s="160"/>
      <c r="D1916" s="161" t="s">
        <v>178</v>
      </c>
      <c r="E1916" s="162" t="s">
        <v>1</v>
      </c>
      <c r="F1916" s="163" t="s">
        <v>2394</v>
      </c>
      <c r="H1916" s="164">
        <v>-3.0529999999999999</v>
      </c>
      <c r="I1916" s="165"/>
      <c r="L1916" s="160"/>
      <c r="M1916" s="166"/>
      <c r="N1916" s="167"/>
      <c r="O1916" s="167"/>
      <c r="P1916" s="167"/>
      <c r="Q1916" s="167"/>
      <c r="R1916" s="167"/>
      <c r="S1916" s="167"/>
      <c r="T1916" s="168"/>
      <c r="AT1916" s="162" t="s">
        <v>178</v>
      </c>
      <c r="AU1916" s="162" t="s">
        <v>176</v>
      </c>
      <c r="AV1916" s="13" t="s">
        <v>176</v>
      </c>
      <c r="AW1916" s="13" t="s">
        <v>33</v>
      </c>
      <c r="AX1916" s="13" t="s">
        <v>78</v>
      </c>
      <c r="AY1916" s="162" t="s">
        <v>169</v>
      </c>
    </row>
    <row r="1917" spans="1:65" s="13" customFormat="1">
      <c r="B1917" s="160"/>
      <c r="D1917" s="161" t="s">
        <v>178</v>
      </c>
      <c r="E1917" s="162" t="s">
        <v>1</v>
      </c>
      <c r="F1917" s="163" t="s">
        <v>2395</v>
      </c>
      <c r="H1917" s="164">
        <v>1.248</v>
      </c>
      <c r="I1917" s="165"/>
      <c r="L1917" s="160"/>
      <c r="M1917" s="166"/>
      <c r="N1917" s="167"/>
      <c r="O1917" s="167"/>
      <c r="P1917" s="167"/>
      <c r="Q1917" s="167"/>
      <c r="R1917" s="167"/>
      <c r="S1917" s="167"/>
      <c r="T1917" s="168"/>
      <c r="AT1917" s="162" t="s">
        <v>178</v>
      </c>
      <c r="AU1917" s="162" t="s">
        <v>176</v>
      </c>
      <c r="AV1917" s="13" t="s">
        <v>176</v>
      </c>
      <c r="AW1917" s="13" t="s">
        <v>33</v>
      </c>
      <c r="AX1917" s="13" t="s">
        <v>78</v>
      </c>
      <c r="AY1917" s="162" t="s">
        <v>169</v>
      </c>
    </row>
    <row r="1918" spans="1:65" s="16" customFormat="1">
      <c r="B1918" s="184"/>
      <c r="D1918" s="161" t="s">
        <v>178</v>
      </c>
      <c r="E1918" s="185" t="s">
        <v>1</v>
      </c>
      <c r="F1918" s="186" t="s">
        <v>201</v>
      </c>
      <c r="H1918" s="187">
        <v>28.445</v>
      </c>
      <c r="I1918" s="188"/>
      <c r="L1918" s="184"/>
      <c r="M1918" s="189"/>
      <c r="N1918" s="190"/>
      <c r="O1918" s="190"/>
      <c r="P1918" s="190"/>
      <c r="Q1918" s="190"/>
      <c r="R1918" s="190"/>
      <c r="S1918" s="190"/>
      <c r="T1918" s="191"/>
      <c r="AT1918" s="185" t="s">
        <v>178</v>
      </c>
      <c r="AU1918" s="185" t="s">
        <v>176</v>
      </c>
      <c r="AV1918" s="16" t="s">
        <v>187</v>
      </c>
      <c r="AW1918" s="16" t="s">
        <v>33</v>
      </c>
      <c r="AX1918" s="16" t="s">
        <v>78</v>
      </c>
      <c r="AY1918" s="185" t="s">
        <v>169</v>
      </c>
    </row>
    <row r="1919" spans="1:65" s="14" customFormat="1">
      <c r="B1919" s="169"/>
      <c r="D1919" s="161" t="s">
        <v>178</v>
      </c>
      <c r="E1919" s="170" t="s">
        <v>1</v>
      </c>
      <c r="F1919" s="171" t="s">
        <v>2396</v>
      </c>
      <c r="H1919" s="170" t="s">
        <v>1</v>
      </c>
      <c r="I1919" s="172"/>
      <c r="L1919" s="169"/>
      <c r="M1919" s="173"/>
      <c r="N1919" s="174"/>
      <c r="O1919" s="174"/>
      <c r="P1919" s="174"/>
      <c r="Q1919" s="174"/>
      <c r="R1919" s="174"/>
      <c r="S1919" s="174"/>
      <c r="T1919" s="175"/>
      <c r="AT1919" s="170" t="s">
        <v>178</v>
      </c>
      <c r="AU1919" s="170" t="s">
        <v>176</v>
      </c>
      <c r="AV1919" s="14" t="s">
        <v>86</v>
      </c>
      <c r="AW1919" s="14" t="s">
        <v>33</v>
      </c>
      <c r="AX1919" s="14" t="s">
        <v>78</v>
      </c>
      <c r="AY1919" s="170" t="s">
        <v>169</v>
      </c>
    </row>
    <row r="1920" spans="1:65" s="13" customFormat="1">
      <c r="B1920" s="160"/>
      <c r="D1920" s="161" t="s">
        <v>178</v>
      </c>
      <c r="E1920" s="162" t="s">
        <v>1</v>
      </c>
      <c r="F1920" s="163" t="s">
        <v>2397</v>
      </c>
      <c r="H1920" s="164">
        <v>20.562000000000001</v>
      </c>
      <c r="I1920" s="165"/>
      <c r="L1920" s="160"/>
      <c r="M1920" s="166"/>
      <c r="N1920" s="167"/>
      <c r="O1920" s="167"/>
      <c r="P1920" s="167"/>
      <c r="Q1920" s="167"/>
      <c r="R1920" s="167"/>
      <c r="S1920" s="167"/>
      <c r="T1920" s="168"/>
      <c r="AT1920" s="162" t="s">
        <v>178</v>
      </c>
      <c r="AU1920" s="162" t="s">
        <v>176</v>
      </c>
      <c r="AV1920" s="13" t="s">
        <v>176</v>
      </c>
      <c r="AW1920" s="13" t="s">
        <v>33</v>
      </c>
      <c r="AX1920" s="13" t="s">
        <v>78</v>
      </c>
      <c r="AY1920" s="162" t="s">
        <v>169</v>
      </c>
    </row>
    <row r="1921" spans="2:51" s="16" customFormat="1">
      <c r="B1921" s="184"/>
      <c r="D1921" s="161" t="s">
        <v>178</v>
      </c>
      <c r="E1921" s="185" t="s">
        <v>1</v>
      </c>
      <c r="F1921" s="186" t="s">
        <v>201</v>
      </c>
      <c r="H1921" s="187">
        <v>20.562000000000001</v>
      </c>
      <c r="I1921" s="188"/>
      <c r="L1921" s="184"/>
      <c r="M1921" s="189"/>
      <c r="N1921" s="190"/>
      <c r="O1921" s="190"/>
      <c r="P1921" s="190"/>
      <c r="Q1921" s="190"/>
      <c r="R1921" s="190"/>
      <c r="S1921" s="190"/>
      <c r="T1921" s="191"/>
      <c r="AT1921" s="185" t="s">
        <v>178</v>
      </c>
      <c r="AU1921" s="185" t="s">
        <v>176</v>
      </c>
      <c r="AV1921" s="16" t="s">
        <v>187</v>
      </c>
      <c r="AW1921" s="16" t="s">
        <v>33</v>
      </c>
      <c r="AX1921" s="16" t="s">
        <v>78</v>
      </c>
      <c r="AY1921" s="185" t="s">
        <v>169</v>
      </c>
    </row>
    <row r="1922" spans="2:51" s="14" customFormat="1">
      <c r="B1922" s="169"/>
      <c r="D1922" s="161" t="s">
        <v>178</v>
      </c>
      <c r="E1922" s="170" t="s">
        <v>1</v>
      </c>
      <c r="F1922" s="171" t="s">
        <v>2281</v>
      </c>
      <c r="H1922" s="170" t="s">
        <v>1</v>
      </c>
      <c r="I1922" s="172"/>
      <c r="L1922" s="169"/>
      <c r="M1922" s="173"/>
      <c r="N1922" s="174"/>
      <c r="O1922" s="174"/>
      <c r="P1922" s="174"/>
      <c r="Q1922" s="174"/>
      <c r="R1922" s="174"/>
      <c r="S1922" s="174"/>
      <c r="T1922" s="175"/>
      <c r="AT1922" s="170" t="s">
        <v>178</v>
      </c>
      <c r="AU1922" s="170" t="s">
        <v>176</v>
      </c>
      <c r="AV1922" s="14" t="s">
        <v>86</v>
      </c>
      <c r="AW1922" s="14" t="s">
        <v>33</v>
      </c>
      <c r="AX1922" s="14" t="s">
        <v>78</v>
      </c>
      <c r="AY1922" s="170" t="s">
        <v>169</v>
      </c>
    </row>
    <row r="1923" spans="2:51" s="13" customFormat="1">
      <c r="B1923" s="160"/>
      <c r="D1923" s="161" t="s">
        <v>178</v>
      </c>
      <c r="E1923" s="162" t="s">
        <v>1</v>
      </c>
      <c r="F1923" s="163" t="s">
        <v>2398</v>
      </c>
      <c r="H1923" s="164">
        <v>22.408999999999999</v>
      </c>
      <c r="I1923" s="165"/>
      <c r="L1923" s="160"/>
      <c r="M1923" s="166"/>
      <c r="N1923" s="167"/>
      <c r="O1923" s="167"/>
      <c r="P1923" s="167"/>
      <c r="Q1923" s="167"/>
      <c r="R1923" s="167"/>
      <c r="S1923" s="167"/>
      <c r="T1923" s="168"/>
      <c r="AT1923" s="162" t="s">
        <v>178</v>
      </c>
      <c r="AU1923" s="162" t="s">
        <v>176</v>
      </c>
      <c r="AV1923" s="13" t="s">
        <v>176</v>
      </c>
      <c r="AW1923" s="13" t="s">
        <v>33</v>
      </c>
      <c r="AX1923" s="13" t="s">
        <v>78</v>
      </c>
      <c r="AY1923" s="162" t="s">
        <v>169</v>
      </c>
    </row>
    <row r="1924" spans="2:51" s="16" customFormat="1">
      <c r="B1924" s="184"/>
      <c r="D1924" s="161" t="s">
        <v>178</v>
      </c>
      <c r="E1924" s="185" t="s">
        <v>1</v>
      </c>
      <c r="F1924" s="186" t="s">
        <v>201</v>
      </c>
      <c r="H1924" s="187">
        <v>22.408999999999999</v>
      </c>
      <c r="I1924" s="188"/>
      <c r="L1924" s="184"/>
      <c r="M1924" s="189"/>
      <c r="N1924" s="190"/>
      <c r="O1924" s="190"/>
      <c r="P1924" s="190"/>
      <c r="Q1924" s="190"/>
      <c r="R1924" s="190"/>
      <c r="S1924" s="190"/>
      <c r="T1924" s="191"/>
      <c r="AT1924" s="185" t="s">
        <v>178</v>
      </c>
      <c r="AU1924" s="185" t="s">
        <v>176</v>
      </c>
      <c r="AV1924" s="16" t="s">
        <v>187</v>
      </c>
      <c r="AW1924" s="16" t="s">
        <v>33</v>
      </c>
      <c r="AX1924" s="16" t="s">
        <v>78</v>
      </c>
      <c r="AY1924" s="185" t="s">
        <v>169</v>
      </c>
    </row>
    <row r="1925" spans="2:51" s="14" customFormat="1">
      <c r="B1925" s="169"/>
      <c r="D1925" s="161" t="s">
        <v>178</v>
      </c>
      <c r="E1925" s="170" t="s">
        <v>1</v>
      </c>
      <c r="F1925" s="171" t="s">
        <v>2399</v>
      </c>
      <c r="H1925" s="170" t="s">
        <v>1</v>
      </c>
      <c r="I1925" s="172"/>
      <c r="L1925" s="169"/>
      <c r="M1925" s="173"/>
      <c r="N1925" s="174"/>
      <c r="O1925" s="174"/>
      <c r="P1925" s="174"/>
      <c r="Q1925" s="174"/>
      <c r="R1925" s="174"/>
      <c r="S1925" s="174"/>
      <c r="T1925" s="175"/>
      <c r="AT1925" s="170" t="s">
        <v>178</v>
      </c>
      <c r="AU1925" s="170" t="s">
        <v>176</v>
      </c>
      <c r="AV1925" s="14" t="s">
        <v>86</v>
      </c>
      <c r="AW1925" s="14" t="s">
        <v>33</v>
      </c>
      <c r="AX1925" s="14" t="s">
        <v>78</v>
      </c>
      <c r="AY1925" s="170" t="s">
        <v>169</v>
      </c>
    </row>
    <row r="1926" spans="2:51" s="13" customFormat="1">
      <c r="B1926" s="160"/>
      <c r="D1926" s="161" t="s">
        <v>178</v>
      </c>
      <c r="E1926" s="162" t="s">
        <v>1</v>
      </c>
      <c r="F1926" s="163" t="s">
        <v>2400</v>
      </c>
      <c r="H1926" s="164">
        <v>6.875</v>
      </c>
      <c r="I1926" s="165"/>
      <c r="L1926" s="160"/>
      <c r="M1926" s="166"/>
      <c r="N1926" s="167"/>
      <c r="O1926" s="167"/>
      <c r="P1926" s="167"/>
      <c r="Q1926" s="167"/>
      <c r="R1926" s="167"/>
      <c r="S1926" s="167"/>
      <c r="T1926" s="168"/>
      <c r="AT1926" s="162" t="s">
        <v>178</v>
      </c>
      <c r="AU1926" s="162" t="s">
        <v>176</v>
      </c>
      <c r="AV1926" s="13" t="s">
        <v>176</v>
      </c>
      <c r="AW1926" s="13" t="s">
        <v>33</v>
      </c>
      <c r="AX1926" s="13" t="s">
        <v>78</v>
      </c>
      <c r="AY1926" s="162" t="s">
        <v>169</v>
      </c>
    </row>
    <row r="1927" spans="2:51" s="16" customFormat="1">
      <c r="B1927" s="184"/>
      <c r="D1927" s="161" t="s">
        <v>178</v>
      </c>
      <c r="E1927" s="185" t="s">
        <v>1</v>
      </c>
      <c r="F1927" s="186" t="s">
        <v>201</v>
      </c>
      <c r="H1927" s="187">
        <v>6.875</v>
      </c>
      <c r="I1927" s="188"/>
      <c r="L1927" s="184"/>
      <c r="M1927" s="189"/>
      <c r="N1927" s="190"/>
      <c r="O1927" s="190"/>
      <c r="P1927" s="190"/>
      <c r="Q1927" s="190"/>
      <c r="R1927" s="190"/>
      <c r="S1927" s="190"/>
      <c r="T1927" s="191"/>
      <c r="AT1927" s="185" t="s">
        <v>178</v>
      </c>
      <c r="AU1927" s="185" t="s">
        <v>176</v>
      </c>
      <c r="AV1927" s="16" t="s">
        <v>187</v>
      </c>
      <c r="AW1927" s="16" t="s">
        <v>33</v>
      </c>
      <c r="AX1927" s="16" t="s">
        <v>78</v>
      </c>
      <c r="AY1927" s="185" t="s">
        <v>169</v>
      </c>
    </row>
    <row r="1928" spans="2:51" s="14" customFormat="1">
      <c r="B1928" s="169"/>
      <c r="D1928" s="161" t="s">
        <v>178</v>
      </c>
      <c r="E1928" s="170" t="s">
        <v>1</v>
      </c>
      <c r="F1928" s="171" t="s">
        <v>2283</v>
      </c>
      <c r="H1928" s="170" t="s">
        <v>1</v>
      </c>
      <c r="I1928" s="172"/>
      <c r="L1928" s="169"/>
      <c r="M1928" s="173"/>
      <c r="N1928" s="174"/>
      <c r="O1928" s="174"/>
      <c r="P1928" s="174"/>
      <c r="Q1928" s="174"/>
      <c r="R1928" s="174"/>
      <c r="S1928" s="174"/>
      <c r="T1928" s="175"/>
      <c r="AT1928" s="170" t="s">
        <v>178</v>
      </c>
      <c r="AU1928" s="170" t="s">
        <v>176</v>
      </c>
      <c r="AV1928" s="14" t="s">
        <v>86</v>
      </c>
      <c r="AW1928" s="14" t="s">
        <v>33</v>
      </c>
      <c r="AX1928" s="14" t="s">
        <v>78</v>
      </c>
      <c r="AY1928" s="170" t="s">
        <v>169</v>
      </c>
    </row>
    <row r="1929" spans="2:51" s="13" customFormat="1">
      <c r="B1929" s="160"/>
      <c r="D1929" s="161" t="s">
        <v>178</v>
      </c>
      <c r="E1929" s="162" t="s">
        <v>1</v>
      </c>
      <c r="F1929" s="163" t="s">
        <v>2401</v>
      </c>
      <c r="H1929" s="164">
        <v>30.24</v>
      </c>
      <c r="I1929" s="165"/>
      <c r="L1929" s="160"/>
      <c r="M1929" s="166"/>
      <c r="N1929" s="167"/>
      <c r="O1929" s="167"/>
      <c r="P1929" s="167"/>
      <c r="Q1929" s="167"/>
      <c r="R1929" s="167"/>
      <c r="S1929" s="167"/>
      <c r="T1929" s="168"/>
      <c r="AT1929" s="162" t="s">
        <v>178</v>
      </c>
      <c r="AU1929" s="162" t="s">
        <v>176</v>
      </c>
      <c r="AV1929" s="13" t="s">
        <v>176</v>
      </c>
      <c r="AW1929" s="13" t="s">
        <v>33</v>
      </c>
      <c r="AX1929" s="13" t="s">
        <v>78</v>
      </c>
      <c r="AY1929" s="162" t="s">
        <v>169</v>
      </c>
    </row>
    <row r="1930" spans="2:51" s="13" customFormat="1">
      <c r="B1930" s="160"/>
      <c r="D1930" s="161" t="s">
        <v>178</v>
      </c>
      <c r="E1930" s="162" t="s">
        <v>1</v>
      </c>
      <c r="F1930" s="163" t="s">
        <v>2402</v>
      </c>
      <c r="H1930" s="164">
        <v>-2.6589999999999998</v>
      </c>
      <c r="I1930" s="165"/>
      <c r="L1930" s="160"/>
      <c r="M1930" s="166"/>
      <c r="N1930" s="167"/>
      <c r="O1930" s="167"/>
      <c r="P1930" s="167"/>
      <c r="Q1930" s="167"/>
      <c r="R1930" s="167"/>
      <c r="S1930" s="167"/>
      <c r="T1930" s="168"/>
      <c r="AT1930" s="162" t="s">
        <v>178</v>
      </c>
      <c r="AU1930" s="162" t="s">
        <v>176</v>
      </c>
      <c r="AV1930" s="13" t="s">
        <v>176</v>
      </c>
      <c r="AW1930" s="13" t="s">
        <v>33</v>
      </c>
      <c r="AX1930" s="13" t="s">
        <v>78</v>
      </c>
      <c r="AY1930" s="162" t="s">
        <v>169</v>
      </c>
    </row>
    <row r="1931" spans="2:51" s="13" customFormat="1">
      <c r="B1931" s="160"/>
      <c r="D1931" s="161" t="s">
        <v>178</v>
      </c>
      <c r="E1931" s="162" t="s">
        <v>1</v>
      </c>
      <c r="F1931" s="163" t="s">
        <v>2395</v>
      </c>
      <c r="H1931" s="164">
        <v>1.248</v>
      </c>
      <c r="I1931" s="165"/>
      <c r="L1931" s="160"/>
      <c r="M1931" s="166"/>
      <c r="N1931" s="167"/>
      <c r="O1931" s="167"/>
      <c r="P1931" s="167"/>
      <c r="Q1931" s="167"/>
      <c r="R1931" s="167"/>
      <c r="S1931" s="167"/>
      <c r="T1931" s="168"/>
      <c r="AT1931" s="162" t="s">
        <v>178</v>
      </c>
      <c r="AU1931" s="162" t="s">
        <v>176</v>
      </c>
      <c r="AV1931" s="13" t="s">
        <v>176</v>
      </c>
      <c r="AW1931" s="13" t="s">
        <v>33</v>
      </c>
      <c r="AX1931" s="13" t="s">
        <v>78</v>
      </c>
      <c r="AY1931" s="162" t="s">
        <v>169</v>
      </c>
    </row>
    <row r="1932" spans="2:51" s="16" customFormat="1">
      <c r="B1932" s="184"/>
      <c r="D1932" s="161" t="s">
        <v>178</v>
      </c>
      <c r="E1932" s="185" t="s">
        <v>1</v>
      </c>
      <c r="F1932" s="186" t="s">
        <v>201</v>
      </c>
      <c r="H1932" s="187">
        <v>28.829000000000001</v>
      </c>
      <c r="I1932" s="188"/>
      <c r="L1932" s="184"/>
      <c r="M1932" s="189"/>
      <c r="N1932" s="190"/>
      <c r="O1932" s="190"/>
      <c r="P1932" s="190"/>
      <c r="Q1932" s="190"/>
      <c r="R1932" s="190"/>
      <c r="S1932" s="190"/>
      <c r="T1932" s="191"/>
      <c r="AT1932" s="185" t="s">
        <v>178</v>
      </c>
      <c r="AU1932" s="185" t="s">
        <v>176</v>
      </c>
      <c r="AV1932" s="16" t="s">
        <v>187</v>
      </c>
      <c r="AW1932" s="16" t="s">
        <v>33</v>
      </c>
      <c r="AX1932" s="16" t="s">
        <v>78</v>
      </c>
      <c r="AY1932" s="185" t="s">
        <v>169</v>
      </c>
    </row>
    <row r="1933" spans="2:51" s="14" customFormat="1">
      <c r="B1933" s="169"/>
      <c r="D1933" s="161" t="s">
        <v>178</v>
      </c>
      <c r="E1933" s="170" t="s">
        <v>1</v>
      </c>
      <c r="F1933" s="171" t="s">
        <v>2285</v>
      </c>
      <c r="H1933" s="170" t="s">
        <v>1</v>
      </c>
      <c r="I1933" s="172"/>
      <c r="L1933" s="169"/>
      <c r="M1933" s="173"/>
      <c r="N1933" s="174"/>
      <c r="O1933" s="174"/>
      <c r="P1933" s="174"/>
      <c r="Q1933" s="174"/>
      <c r="R1933" s="174"/>
      <c r="S1933" s="174"/>
      <c r="T1933" s="175"/>
      <c r="AT1933" s="170" t="s">
        <v>178</v>
      </c>
      <c r="AU1933" s="170" t="s">
        <v>176</v>
      </c>
      <c r="AV1933" s="14" t="s">
        <v>86</v>
      </c>
      <c r="AW1933" s="14" t="s">
        <v>33</v>
      </c>
      <c r="AX1933" s="14" t="s">
        <v>78</v>
      </c>
      <c r="AY1933" s="170" t="s">
        <v>169</v>
      </c>
    </row>
    <row r="1934" spans="2:51" s="13" customFormat="1">
      <c r="B1934" s="160"/>
      <c r="D1934" s="161" t="s">
        <v>178</v>
      </c>
      <c r="E1934" s="162" t="s">
        <v>1</v>
      </c>
      <c r="F1934" s="163" t="s">
        <v>2403</v>
      </c>
      <c r="H1934" s="164">
        <v>31.64</v>
      </c>
      <c r="I1934" s="165"/>
      <c r="L1934" s="160"/>
      <c r="M1934" s="166"/>
      <c r="N1934" s="167"/>
      <c r="O1934" s="167"/>
      <c r="P1934" s="167"/>
      <c r="Q1934" s="167"/>
      <c r="R1934" s="167"/>
      <c r="S1934" s="167"/>
      <c r="T1934" s="168"/>
      <c r="AT1934" s="162" t="s">
        <v>178</v>
      </c>
      <c r="AU1934" s="162" t="s">
        <v>176</v>
      </c>
      <c r="AV1934" s="13" t="s">
        <v>176</v>
      </c>
      <c r="AW1934" s="13" t="s">
        <v>33</v>
      </c>
      <c r="AX1934" s="13" t="s">
        <v>78</v>
      </c>
      <c r="AY1934" s="162" t="s">
        <v>169</v>
      </c>
    </row>
    <row r="1935" spans="2:51" s="13" customFormat="1">
      <c r="B1935" s="160"/>
      <c r="D1935" s="161" t="s">
        <v>178</v>
      </c>
      <c r="E1935" s="162" t="s">
        <v>1</v>
      </c>
      <c r="F1935" s="163" t="s">
        <v>2391</v>
      </c>
      <c r="H1935" s="164">
        <v>-3.67</v>
      </c>
      <c r="I1935" s="165"/>
      <c r="L1935" s="160"/>
      <c r="M1935" s="166"/>
      <c r="N1935" s="167"/>
      <c r="O1935" s="167"/>
      <c r="P1935" s="167"/>
      <c r="Q1935" s="167"/>
      <c r="R1935" s="167"/>
      <c r="S1935" s="167"/>
      <c r="T1935" s="168"/>
      <c r="AT1935" s="162" t="s">
        <v>178</v>
      </c>
      <c r="AU1935" s="162" t="s">
        <v>176</v>
      </c>
      <c r="AV1935" s="13" t="s">
        <v>176</v>
      </c>
      <c r="AW1935" s="13" t="s">
        <v>33</v>
      </c>
      <c r="AX1935" s="13" t="s">
        <v>78</v>
      </c>
      <c r="AY1935" s="162" t="s">
        <v>169</v>
      </c>
    </row>
    <row r="1936" spans="2:51" s="13" customFormat="1">
      <c r="B1936" s="160"/>
      <c r="D1936" s="161" t="s">
        <v>178</v>
      </c>
      <c r="E1936" s="162" t="s">
        <v>1</v>
      </c>
      <c r="F1936" s="163" t="s">
        <v>1038</v>
      </c>
      <c r="H1936" s="164">
        <v>1.5209999999999999</v>
      </c>
      <c r="I1936" s="165"/>
      <c r="L1936" s="160"/>
      <c r="M1936" s="166"/>
      <c r="N1936" s="167"/>
      <c r="O1936" s="167"/>
      <c r="P1936" s="167"/>
      <c r="Q1936" s="167"/>
      <c r="R1936" s="167"/>
      <c r="S1936" s="167"/>
      <c r="T1936" s="168"/>
      <c r="AT1936" s="162" t="s">
        <v>178</v>
      </c>
      <c r="AU1936" s="162" t="s">
        <v>176</v>
      </c>
      <c r="AV1936" s="13" t="s">
        <v>176</v>
      </c>
      <c r="AW1936" s="13" t="s">
        <v>33</v>
      </c>
      <c r="AX1936" s="13" t="s">
        <v>78</v>
      </c>
      <c r="AY1936" s="162" t="s">
        <v>169</v>
      </c>
    </row>
    <row r="1937" spans="1:65" s="15" customFormat="1">
      <c r="B1937" s="176"/>
      <c r="D1937" s="161" t="s">
        <v>178</v>
      </c>
      <c r="E1937" s="177" t="s">
        <v>1</v>
      </c>
      <c r="F1937" s="178" t="s">
        <v>186</v>
      </c>
      <c r="H1937" s="179">
        <v>163.06200000000001</v>
      </c>
      <c r="I1937" s="180"/>
      <c r="L1937" s="176"/>
      <c r="M1937" s="181"/>
      <c r="N1937" s="182"/>
      <c r="O1937" s="182"/>
      <c r="P1937" s="182"/>
      <c r="Q1937" s="182"/>
      <c r="R1937" s="182"/>
      <c r="S1937" s="182"/>
      <c r="T1937" s="183"/>
      <c r="AT1937" s="177" t="s">
        <v>178</v>
      </c>
      <c r="AU1937" s="177" t="s">
        <v>176</v>
      </c>
      <c r="AV1937" s="15" t="s">
        <v>175</v>
      </c>
      <c r="AW1937" s="15" t="s">
        <v>33</v>
      </c>
      <c r="AX1937" s="15" t="s">
        <v>86</v>
      </c>
      <c r="AY1937" s="177" t="s">
        <v>169</v>
      </c>
    </row>
    <row r="1938" spans="1:65" s="2" customFormat="1" ht="24.15" customHeight="1">
      <c r="A1938" s="33"/>
      <c r="B1938" s="145"/>
      <c r="C1938" s="146" t="s">
        <v>2404</v>
      </c>
      <c r="D1938" s="146" t="s">
        <v>171</v>
      </c>
      <c r="E1938" s="147" t="s">
        <v>2405</v>
      </c>
      <c r="F1938" s="148" t="s">
        <v>2406</v>
      </c>
      <c r="G1938" s="149" t="s">
        <v>1488</v>
      </c>
      <c r="H1938" s="151"/>
      <c r="I1938" s="151"/>
      <c r="J1938" s="150">
        <f>ROUND(I1938*H1938,3)</f>
        <v>0</v>
      </c>
      <c r="K1938" s="152"/>
      <c r="L1938" s="34"/>
      <c r="M1938" s="153" t="s">
        <v>1</v>
      </c>
      <c r="N1938" s="154" t="s">
        <v>44</v>
      </c>
      <c r="O1938" s="59"/>
      <c r="P1938" s="155">
        <f>O1938*H1938</f>
        <v>0</v>
      </c>
      <c r="Q1938" s="155">
        <v>0</v>
      </c>
      <c r="R1938" s="155">
        <f>Q1938*H1938</f>
        <v>0</v>
      </c>
      <c r="S1938" s="155">
        <v>0</v>
      </c>
      <c r="T1938" s="156">
        <f>S1938*H1938</f>
        <v>0</v>
      </c>
      <c r="U1938" s="33"/>
      <c r="V1938" s="33"/>
      <c r="W1938" s="33"/>
      <c r="X1938" s="33"/>
      <c r="Y1938" s="33"/>
      <c r="Z1938" s="33"/>
      <c r="AA1938" s="33"/>
      <c r="AB1938" s="33"/>
      <c r="AC1938" s="33"/>
      <c r="AD1938" s="33"/>
      <c r="AE1938" s="33"/>
      <c r="AR1938" s="157" t="s">
        <v>325</v>
      </c>
      <c r="AT1938" s="157" t="s">
        <v>171</v>
      </c>
      <c r="AU1938" s="157" t="s">
        <v>176</v>
      </c>
      <c r="AY1938" s="18" t="s">
        <v>169</v>
      </c>
      <c r="BE1938" s="158">
        <f>IF(N1938="základná",J1938,0)</f>
        <v>0</v>
      </c>
      <c r="BF1938" s="158">
        <f>IF(N1938="znížená",J1938,0)</f>
        <v>0</v>
      </c>
      <c r="BG1938" s="158">
        <f>IF(N1938="zákl. prenesená",J1938,0)</f>
        <v>0</v>
      </c>
      <c r="BH1938" s="158">
        <f>IF(N1938="zníž. prenesená",J1938,0)</f>
        <v>0</v>
      </c>
      <c r="BI1938" s="158">
        <f>IF(N1938="nulová",J1938,0)</f>
        <v>0</v>
      </c>
      <c r="BJ1938" s="18" t="s">
        <v>176</v>
      </c>
      <c r="BK1938" s="159">
        <f>ROUND(I1938*H1938,3)</f>
        <v>0</v>
      </c>
      <c r="BL1938" s="18" t="s">
        <v>325</v>
      </c>
      <c r="BM1938" s="157" t="s">
        <v>2407</v>
      </c>
    </row>
    <row r="1939" spans="1:65" s="12" customFormat="1" ht="22.75" customHeight="1">
      <c r="B1939" s="132"/>
      <c r="D1939" s="133" t="s">
        <v>77</v>
      </c>
      <c r="E1939" s="143" t="s">
        <v>2408</v>
      </c>
      <c r="F1939" s="143" t="s">
        <v>2409</v>
      </c>
      <c r="I1939" s="135"/>
      <c r="J1939" s="144">
        <f>BK1939</f>
        <v>0</v>
      </c>
      <c r="L1939" s="132"/>
      <c r="M1939" s="137"/>
      <c r="N1939" s="138"/>
      <c r="O1939" s="138"/>
      <c r="P1939" s="139">
        <f>SUM(P1940:P1941)</f>
        <v>0</v>
      </c>
      <c r="Q1939" s="138"/>
      <c r="R1939" s="139">
        <f>SUM(R1940:R1941)</f>
        <v>1.5929000000000002E-2</v>
      </c>
      <c r="S1939" s="138"/>
      <c r="T1939" s="140">
        <f>SUM(T1940:T1941)</f>
        <v>0</v>
      </c>
      <c r="AR1939" s="133" t="s">
        <v>176</v>
      </c>
      <c r="AT1939" s="141" t="s">
        <v>77</v>
      </c>
      <c r="AU1939" s="141" t="s">
        <v>86</v>
      </c>
      <c r="AY1939" s="133" t="s">
        <v>169</v>
      </c>
      <c r="BK1939" s="142">
        <f>SUM(BK1940:BK1941)</f>
        <v>0</v>
      </c>
    </row>
    <row r="1940" spans="1:65" s="2" customFormat="1" ht="24.15" customHeight="1">
      <c r="A1940" s="33"/>
      <c r="B1940" s="145"/>
      <c r="C1940" s="209" t="s">
        <v>2410</v>
      </c>
      <c r="D1940" s="209" t="s">
        <v>171</v>
      </c>
      <c r="E1940" s="210" t="s">
        <v>2411</v>
      </c>
      <c r="F1940" s="211" t="s">
        <v>2412</v>
      </c>
      <c r="G1940" s="212" t="s">
        <v>328</v>
      </c>
      <c r="H1940" s="213">
        <v>23.425000000000001</v>
      </c>
      <c r="I1940" s="151"/>
      <c r="J1940" s="150">
        <f>ROUND(I1940*H1940,3)</f>
        <v>0</v>
      </c>
      <c r="K1940" s="152"/>
      <c r="L1940" s="34"/>
      <c r="M1940" s="153" t="s">
        <v>1</v>
      </c>
      <c r="N1940" s="154" t="s">
        <v>44</v>
      </c>
      <c r="O1940" s="59"/>
      <c r="P1940" s="155">
        <f>O1940*H1940</f>
        <v>0</v>
      </c>
      <c r="Q1940" s="155">
        <v>6.8000000000000005E-4</v>
      </c>
      <c r="R1940" s="155">
        <f>Q1940*H1940</f>
        <v>1.5929000000000002E-2</v>
      </c>
      <c r="S1940" s="155">
        <v>0</v>
      </c>
      <c r="T1940" s="156">
        <f>S1940*H1940</f>
        <v>0</v>
      </c>
      <c r="U1940" s="33"/>
      <c r="V1940" s="33"/>
      <c r="W1940" s="33"/>
      <c r="X1940" s="33"/>
      <c r="Y1940" s="33"/>
      <c r="Z1940" s="33"/>
      <c r="AA1940" s="33"/>
      <c r="AB1940" s="33"/>
      <c r="AC1940" s="33"/>
      <c r="AD1940" s="33"/>
      <c r="AE1940" s="33"/>
      <c r="AR1940" s="157" t="s">
        <v>325</v>
      </c>
      <c r="AT1940" s="157" t="s">
        <v>171</v>
      </c>
      <c r="AU1940" s="157" t="s">
        <v>176</v>
      </c>
      <c r="AY1940" s="18" t="s">
        <v>169</v>
      </c>
      <c r="BE1940" s="158">
        <f>IF(N1940="základná",J1940,0)</f>
        <v>0</v>
      </c>
      <c r="BF1940" s="158">
        <f>IF(N1940="znížená",J1940,0)</f>
        <v>0</v>
      </c>
      <c r="BG1940" s="158">
        <f>IF(N1940="zákl. prenesená",J1940,0)</f>
        <v>0</v>
      </c>
      <c r="BH1940" s="158">
        <f>IF(N1940="zníž. prenesená",J1940,0)</f>
        <v>0</v>
      </c>
      <c r="BI1940" s="158">
        <f>IF(N1940="nulová",J1940,0)</f>
        <v>0</v>
      </c>
      <c r="BJ1940" s="18" t="s">
        <v>176</v>
      </c>
      <c r="BK1940" s="159">
        <f>ROUND(I1940*H1940,3)</f>
        <v>0</v>
      </c>
      <c r="BL1940" s="18" t="s">
        <v>325</v>
      </c>
      <c r="BM1940" s="157" t="s">
        <v>2413</v>
      </c>
    </row>
    <row r="1941" spans="1:65" s="13" customFormat="1">
      <c r="B1941" s="160"/>
      <c r="D1941" s="161" t="s">
        <v>178</v>
      </c>
      <c r="E1941" s="162" t="s">
        <v>1</v>
      </c>
      <c r="F1941" s="163" t="s">
        <v>2414</v>
      </c>
      <c r="H1941" s="164">
        <v>23.425000000000001</v>
      </c>
      <c r="I1941" s="165"/>
      <c r="L1941" s="160"/>
      <c r="M1941" s="166"/>
      <c r="N1941" s="167"/>
      <c r="O1941" s="167"/>
      <c r="P1941" s="167"/>
      <c r="Q1941" s="167"/>
      <c r="R1941" s="167"/>
      <c r="S1941" s="167"/>
      <c r="T1941" s="168"/>
      <c r="AT1941" s="162" t="s">
        <v>178</v>
      </c>
      <c r="AU1941" s="162" t="s">
        <v>176</v>
      </c>
      <c r="AV1941" s="13" t="s">
        <v>176</v>
      </c>
      <c r="AW1941" s="13" t="s">
        <v>33</v>
      </c>
      <c r="AX1941" s="13" t="s">
        <v>86</v>
      </c>
      <c r="AY1941" s="162" t="s">
        <v>169</v>
      </c>
    </row>
    <row r="1942" spans="1:65" s="12" customFormat="1" ht="22.75" customHeight="1">
      <c r="B1942" s="132"/>
      <c r="D1942" s="133" t="s">
        <v>77</v>
      </c>
      <c r="E1942" s="143" t="s">
        <v>2415</v>
      </c>
      <c r="F1942" s="143" t="s">
        <v>2416</v>
      </c>
      <c r="I1942" s="135"/>
      <c r="J1942" s="144">
        <f>BK1942</f>
        <v>0</v>
      </c>
      <c r="L1942" s="132"/>
      <c r="M1942" s="137"/>
      <c r="N1942" s="138"/>
      <c r="O1942" s="138"/>
      <c r="P1942" s="139">
        <f>SUM(P1943:P2054)</f>
        <v>0</v>
      </c>
      <c r="Q1942" s="138"/>
      <c r="R1942" s="139">
        <f>SUM(R1943:R2054)</f>
        <v>0.31809964000000002</v>
      </c>
      <c r="S1942" s="138"/>
      <c r="T1942" s="140">
        <f>SUM(T1943:T2054)</f>
        <v>0</v>
      </c>
      <c r="AR1942" s="133" t="s">
        <v>176</v>
      </c>
      <c r="AT1942" s="141" t="s">
        <v>77</v>
      </c>
      <c r="AU1942" s="141" t="s">
        <v>86</v>
      </c>
      <c r="AY1942" s="133" t="s">
        <v>169</v>
      </c>
      <c r="BK1942" s="142">
        <f>SUM(BK1943:BK2054)</f>
        <v>0</v>
      </c>
    </row>
    <row r="1943" spans="1:65" s="2" customFormat="1" ht="49" customHeight="1">
      <c r="A1943" s="33"/>
      <c r="B1943" s="145"/>
      <c r="C1943" s="146" t="s">
        <v>2417</v>
      </c>
      <c r="D1943" s="146" t="s">
        <v>171</v>
      </c>
      <c r="E1943" s="147" t="s">
        <v>2418</v>
      </c>
      <c r="F1943" s="148" t="s">
        <v>2419</v>
      </c>
      <c r="G1943" s="149" t="s">
        <v>328</v>
      </c>
      <c r="H1943" s="150">
        <v>814.66399999999999</v>
      </c>
      <c r="I1943" s="151"/>
      <c r="J1943" s="150">
        <f>ROUND(I1943*H1943,3)</f>
        <v>0</v>
      </c>
      <c r="K1943" s="152"/>
      <c r="L1943" s="34"/>
      <c r="M1943" s="153" t="s">
        <v>1</v>
      </c>
      <c r="N1943" s="154" t="s">
        <v>44</v>
      </c>
      <c r="O1943" s="59"/>
      <c r="P1943" s="155">
        <f>O1943*H1943</f>
        <v>0</v>
      </c>
      <c r="Q1943" s="155">
        <v>2.2000000000000001E-4</v>
      </c>
      <c r="R1943" s="155">
        <f>Q1943*H1943</f>
        <v>0.17922608000000001</v>
      </c>
      <c r="S1943" s="155">
        <v>0</v>
      </c>
      <c r="T1943" s="156">
        <f>S1943*H1943</f>
        <v>0</v>
      </c>
      <c r="U1943" s="33"/>
      <c r="V1943" s="33"/>
      <c r="W1943" s="33"/>
      <c r="X1943" s="33"/>
      <c r="Y1943" s="33"/>
      <c r="Z1943" s="33"/>
      <c r="AA1943" s="33"/>
      <c r="AB1943" s="33"/>
      <c r="AC1943" s="33"/>
      <c r="AD1943" s="33"/>
      <c r="AE1943" s="33"/>
      <c r="AR1943" s="157" t="s">
        <v>325</v>
      </c>
      <c r="AT1943" s="157" t="s">
        <v>171</v>
      </c>
      <c r="AU1943" s="157" t="s">
        <v>176</v>
      </c>
      <c r="AY1943" s="18" t="s">
        <v>169</v>
      </c>
      <c r="BE1943" s="158">
        <f>IF(N1943="základná",J1943,0)</f>
        <v>0</v>
      </c>
      <c r="BF1943" s="158">
        <f>IF(N1943="znížená",J1943,0)</f>
        <v>0</v>
      </c>
      <c r="BG1943" s="158">
        <f>IF(N1943="zákl. prenesená",J1943,0)</f>
        <v>0</v>
      </c>
      <c r="BH1943" s="158">
        <f>IF(N1943="zníž. prenesená",J1943,0)</f>
        <v>0</v>
      </c>
      <c r="BI1943" s="158">
        <f>IF(N1943="nulová",J1943,0)</f>
        <v>0</v>
      </c>
      <c r="BJ1943" s="18" t="s">
        <v>176</v>
      </c>
      <c r="BK1943" s="159">
        <f>ROUND(I1943*H1943,3)</f>
        <v>0</v>
      </c>
      <c r="BL1943" s="18" t="s">
        <v>325</v>
      </c>
      <c r="BM1943" s="157" t="s">
        <v>2420</v>
      </c>
    </row>
    <row r="1944" spans="1:65" s="14" customFormat="1">
      <c r="B1944" s="169"/>
      <c r="D1944" s="161" t="s">
        <v>178</v>
      </c>
      <c r="E1944" s="170" t="s">
        <v>1</v>
      </c>
      <c r="F1944" s="171" t="s">
        <v>1010</v>
      </c>
      <c r="H1944" s="170" t="s">
        <v>1</v>
      </c>
      <c r="I1944" s="172"/>
      <c r="L1944" s="169"/>
      <c r="M1944" s="173"/>
      <c r="N1944" s="174"/>
      <c r="O1944" s="174"/>
      <c r="P1944" s="174"/>
      <c r="Q1944" s="174"/>
      <c r="R1944" s="174"/>
      <c r="S1944" s="174"/>
      <c r="T1944" s="175"/>
      <c r="AT1944" s="170" t="s">
        <v>178</v>
      </c>
      <c r="AU1944" s="170" t="s">
        <v>176</v>
      </c>
      <c r="AV1944" s="14" t="s">
        <v>86</v>
      </c>
      <c r="AW1944" s="14" t="s">
        <v>33</v>
      </c>
      <c r="AX1944" s="14" t="s">
        <v>78</v>
      </c>
      <c r="AY1944" s="170" t="s">
        <v>169</v>
      </c>
    </row>
    <row r="1945" spans="1:65" s="14" customFormat="1">
      <c r="B1945" s="169"/>
      <c r="D1945" s="161" t="s">
        <v>178</v>
      </c>
      <c r="E1945" s="170" t="s">
        <v>1</v>
      </c>
      <c r="F1945" s="171" t="s">
        <v>2421</v>
      </c>
      <c r="H1945" s="170" t="s">
        <v>1</v>
      </c>
      <c r="I1945" s="172"/>
      <c r="L1945" s="169"/>
      <c r="M1945" s="173"/>
      <c r="N1945" s="174"/>
      <c r="O1945" s="174"/>
      <c r="P1945" s="174"/>
      <c r="Q1945" s="174"/>
      <c r="R1945" s="174"/>
      <c r="S1945" s="174"/>
      <c r="T1945" s="175"/>
      <c r="AT1945" s="170" t="s">
        <v>178</v>
      </c>
      <c r="AU1945" s="170" t="s">
        <v>176</v>
      </c>
      <c r="AV1945" s="14" t="s">
        <v>86</v>
      </c>
      <c r="AW1945" s="14" t="s">
        <v>33</v>
      </c>
      <c r="AX1945" s="14" t="s">
        <v>78</v>
      </c>
      <c r="AY1945" s="170" t="s">
        <v>169</v>
      </c>
    </row>
    <row r="1946" spans="1:65" s="14" customFormat="1">
      <c r="B1946" s="169"/>
      <c r="D1946" s="161" t="s">
        <v>178</v>
      </c>
      <c r="E1946" s="170" t="s">
        <v>1</v>
      </c>
      <c r="F1946" s="171" t="s">
        <v>2422</v>
      </c>
      <c r="H1946" s="170" t="s">
        <v>1</v>
      </c>
      <c r="I1946" s="172"/>
      <c r="L1946" s="169"/>
      <c r="M1946" s="173"/>
      <c r="N1946" s="174"/>
      <c r="O1946" s="174"/>
      <c r="P1946" s="174"/>
      <c r="Q1946" s="174"/>
      <c r="R1946" s="174"/>
      <c r="S1946" s="174"/>
      <c r="T1946" s="175"/>
      <c r="AT1946" s="170" t="s">
        <v>178</v>
      </c>
      <c r="AU1946" s="170" t="s">
        <v>176</v>
      </c>
      <c r="AV1946" s="14" t="s">
        <v>86</v>
      </c>
      <c r="AW1946" s="14" t="s">
        <v>33</v>
      </c>
      <c r="AX1946" s="14" t="s">
        <v>78</v>
      </c>
      <c r="AY1946" s="170" t="s">
        <v>169</v>
      </c>
    </row>
    <row r="1947" spans="1:65" s="13" customFormat="1">
      <c r="B1947" s="160"/>
      <c r="D1947" s="161" t="s">
        <v>178</v>
      </c>
      <c r="E1947" s="162" t="s">
        <v>1</v>
      </c>
      <c r="F1947" s="163" t="s">
        <v>2423</v>
      </c>
      <c r="H1947" s="164">
        <v>25.85</v>
      </c>
      <c r="I1947" s="165"/>
      <c r="L1947" s="160"/>
      <c r="M1947" s="166"/>
      <c r="N1947" s="167"/>
      <c r="O1947" s="167"/>
      <c r="P1947" s="167"/>
      <c r="Q1947" s="167"/>
      <c r="R1947" s="167"/>
      <c r="S1947" s="167"/>
      <c r="T1947" s="168"/>
      <c r="AT1947" s="162" t="s">
        <v>178</v>
      </c>
      <c r="AU1947" s="162" t="s">
        <v>176</v>
      </c>
      <c r="AV1947" s="13" t="s">
        <v>176</v>
      </c>
      <c r="AW1947" s="13" t="s">
        <v>33</v>
      </c>
      <c r="AX1947" s="13" t="s">
        <v>78</v>
      </c>
      <c r="AY1947" s="162" t="s">
        <v>169</v>
      </c>
    </row>
    <row r="1948" spans="1:65" s="13" customFormat="1">
      <c r="B1948" s="160"/>
      <c r="D1948" s="161" t="s">
        <v>178</v>
      </c>
      <c r="E1948" s="162" t="s">
        <v>1</v>
      </c>
      <c r="F1948" s="163" t="s">
        <v>2424</v>
      </c>
      <c r="H1948" s="164">
        <v>-5.625</v>
      </c>
      <c r="I1948" s="165"/>
      <c r="L1948" s="160"/>
      <c r="M1948" s="166"/>
      <c r="N1948" s="167"/>
      <c r="O1948" s="167"/>
      <c r="P1948" s="167"/>
      <c r="Q1948" s="167"/>
      <c r="R1948" s="167"/>
      <c r="S1948" s="167"/>
      <c r="T1948" s="168"/>
      <c r="AT1948" s="162" t="s">
        <v>178</v>
      </c>
      <c r="AU1948" s="162" t="s">
        <v>176</v>
      </c>
      <c r="AV1948" s="13" t="s">
        <v>176</v>
      </c>
      <c r="AW1948" s="13" t="s">
        <v>33</v>
      </c>
      <c r="AX1948" s="13" t="s">
        <v>78</v>
      </c>
      <c r="AY1948" s="162" t="s">
        <v>169</v>
      </c>
    </row>
    <row r="1949" spans="1:65" s="13" customFormat="1">
      <c r="B1949" s="160"/>
      <c r="D1949" s="161" t="s">
        <v>178</v>
      </c>
      <c r="E1949" s="162" t="s">
        <v>1</v>
      </c>
      <c r="F1949" s="163" t="s">
        <v>2425</v>
      </c>
      <c r="H1949" s="164">
        <v>1.599</v>
      </c>
      <c r="I1949" s="165"/>
      <c r="L1949" s="160"/>
      <c r="M1949" s="166"/>
      <c r="N1949" s="167"/>
      <c r="O1949" s="167"/>
      <c r="P1949" s="167"/>
      <c r="Q1949" s="167"/>
      <c r="R1949" s="167"/>
      <c r="S1949" s="167"/>
      <c r="T1949" s="168"/>
      <c r="AT1949" s="162" t="s">
        <v>178</v>
      </c>
      <c r="AU1949" s="162" t="s">
        <v>176</v>
      </c>
      <c r="AV1949" s="13" t="s">
        <v>176</v>
      </c>
      <c r="AW1949" s="13" t="s">
        <v>33</v>
      </c>
      <c r="AX1949" s="13" t="s">
        <v>78</v>
      </c>
      <c r="AY1949" s="162" t="s">
        <v>169</v>
      </c>
    </row>
    <row r="1950" spans="1:65" s="16" customFormat="1">
      <c r="B1950" s="184"/>
      <c r="D1950" s="161" t="s">
        <v>178</v>
      </c>
      <c r="E1950" s="185" t="s">
        <v>1</v>
      </c>
      <c r="F1950" s="186" t="s">
        <v>201</v>
      </c>
      <c r="H1950" s="187">
        <v>21.824000000000002</v>
      </c>
      <c r="I1950" s="188"/>
      <c r="L1950" s="184"/>
      <c r="M1950" s="189"/>
      <c r="N1950" s="190"/>
      <c r="O1950" s="190"/>
      <c r="P1950" s="190"/>
      <c r="Q1950" s="190"/>
      <c r="R1950" s="190"/>
      <c r="S1950" s="190"/>
      <c r="T1950" s="191"/>
      <c r="AT1950" s="185" t="s">
        <v>178</v>
      </c>
      <c r="AU1950" s="185" t="s">
        <v>176</v>
      </c>
      <c r="AV1950" s="16" t="s">
        <v>187</v>
      </c>
      <c r="AW1950" s="16" t="s">
        <v>33</v>
      </c>
      <c r="AX1950" s="16" t="s">
        <v>78</v>
      </c>
      <c r="AY1950" s="185" t="s">
        <v>169</v>
      </c>
    </row>
    <row r="1951" spans="1:65" s="14" customFormat="1">
      <c r="B1951" s="169"/>
      <c r="D1951" s="161" t="s">
        <v>178</v>
      </c>
      <c r="E1951" s="170" t="s">
        <v>1</v>
      </c>
      <c r="F1951" s="171" t="s">
        <v>2426</v>
      </c>
      <c r="H1951" s="170" t="s">
        <v>1</v>
      </c>
      <c r="I1951" s="172"/>
      <c r="L1951" s="169"/>
      <c r="M1951" s="173"/>
      <c r="N1951" s="174"/>
      <c r="O1951" s="174"/>
      <c r="P1951" s="174"/>
      <c r="Q1951" s="174"/>
      <c r="R1951" s="174"/>
      <c r="S1951" s="174"/>
      <c r="T1951" s="175"/>
      <c r="AT1951" s="170" t="s">
        <v>178</v>
      </c>
      <c r="AU1951" s="170" t="s">
        <v>176</v>
      </c>
      <c r="AV1951" s="14" t="s">
        <v>86</v>
      </c>
      <c r="AW1951" s="14" t="s">
        <v>33</v>
      </c>
      <c r="AX1951" s="14" t="s">
        <v>78</v>
      </c>
      <c r="AY1951" s="170" t="s">
        <v>169</v>
      </c>
    </row>
    <row r="1952" spans="1:65" s="13" customFormat="1">
      <c r="B1952" s="160"/>
      <c r="D1952" s="161" t="s">
        <v>178</v>
      </c>
      <c r="E1952" s="162" t="s">
        <v>1</v>
      </c>
      <c r="F1952" s="163" t="s">
        <v>2427</v>
      </c>
      <c r="H1952" s="164">
        <v>97.35</v>
      </c>
      <c r="I1952" s="165"/>
      <c r="L1952" s="160"/>
      <c r="M1952" s="166"/>
      <c r="N1952" s="167"/>
      <c r="O1952" s="167"/>
      <c r="P1952" s="167"/>
      <c r="Q1952" s="167"/>
      <c r="R1952" s="167"/>
      <c r="S1952" s="167"/>
      <c r="T1952" s="168"/>
      <c r="AT1952" s="162" t="s">
        <v>178</v>
      </c>
      <c r="AU1952" s="162" t="s">
        <v>176</v>
      </c>
      <c r="AV1952" s="13" t="s">
        <v>176</v>
      </c>
      <c r="AW1952" s="13" t="s">
        <v>33</v>
      </c>
      <c r="AX1952" s="13" t="s">
        <v>78</v>
      </c>
      <c r="AY1952" s="162" t="s">
        <v>169</v>
      </c>
    </row>
    <row r="1953" spans="2:51" s="13" customFormat="1">
      <c r="B1953" s="160"/>
      <c r="D1953" s="161" t="s">
        <v>178</v>
      </c>
      <c r="E1953" s="162" t="s">
        <v>1</v>
      </c>
      <c r="F1953" s="163" t="s">
        <v>2428</v>
      </c>
      <c r="H1953" s="164">
        <v>-21.998000000000001</v>
      </c>
      <c r="I1953" s="165"/>
      <c r="L1953" s="160"/>
      <c r="M1953" s="166"/>
      <c r="N1953" s="167"/>
      <c r="O1953" s="167"/>
      <c r="P1953" s="167"/>
      <c r="Q1953" s="167"/>
      <c r="R1953" s="167"/>
      <c r="S1953" s="167"/>
      <c r="T1953" s="168"/>
      <c r="AT1953" s="162" t="s">
        <v>178</v>
      </c>
      <c r="AU1953" s="162" t="s">
        <v>176</v>
      </c>
      <c r="AV1953" s="13" t="s">
        <v>176</v>
      </c>
      <c r="AW1953" s="13" t="s">
        <v>33</v>
      </c>
      <c r="AX1953" s="13" t="s">
        <v>78</v>
      </c>
      <c r="AY1953" s="162" t="s">
        <v>169</v>
      </c>
    </row>
    <row r="1954" spans="2:51" s="13" customFormat="1">
      <c r="B1954" s="160"/>
      <c r="D1954" s="161" t="s">
        <v>178</v>
      </c>
      <c r="E1954" s="162" t="s">
        <v>1</v>
      </c>
      <c r="F1954" s="163" t="s">
        <v>1038</v>
      </c>
      <c r="H1954" s="164">
        <v>1.5209999999999999</v>
      </c>
      <c r="I1954" s="165"/>
      <c r="L1954" s="160"/>
      <c r="M1954" s="166"/>
      <c r="N1954" s="167"/>
      <c r="O1954" s="167"/>
      <c r="P1954" s="167"/>
      <c r="Q1954" s="167"/>
      <c r="R1954" s="167"/>
      <c r="S1954" s="167"/>
      <c r="T1954" s="168"/>
      <c r="AT1954" s="162" t="s">
        <v>178</v>
      </c>
      <c r="AU1954" s="162" t="s">
        <v>176</v>
      </c>
      <c r="AV1954" s="13" t="s">
        <v>176</v>
      </c>
      <c r="AW1954" s="13" t="s">
        <v>33</v>
      </c>
      <c r="AX1954" s="13" t="s">
        <v>78</v>
      </c>
      <c r="AY1954" s="162" t="s">
        <v>169</v>
      </c>
    </row>
    <row r="1955" spans="2:51" s="13" customFormat="1">
      <c r="B1955" s="160"/>
      <c r="D1955" s="161" t="s">
        <v>178</v>
      </c>
      <c r="E1955" s="162" t="s">
        <v>1</v>
      </c>
      <c r="F1955" s="163" t="s">
        <v>1052</v>
      </c>
      <c r="H1955" s="164">
        <v>1.196</v>
      </c>
      <c r="I1955" s="165"/>
      <c r="L1955" s="160"/>
      <c r="M1955" s="166"/>
      <c r="N1955" s="167"/>
      <c r="O1955" s="167"/>
      <c r="P1955" s="167"/>
      <c r="Q1955" s="167"/>
      <c r="R1955" s="167"/>
      <c r="S1955" s="167"/>
      <c r="T1955" s="168"/>
      <c r="AT1955" s="162" t="s">
        <v>178</v>
      </c>
      <c r="AU1955" s="162" t="s">
        <v>176</v>
      </c>
      <c r="AV1955" s="13" t="s">
        <v>176</v>
      </c>
      <c r="AW1955" s="13" t="s">
        <v>33</v>
      </c>
      <c r="AX1955" s="13" t="s">
        <v>78</v>
      </c>
      <c r="AY1955" s="162" t="s">
        <v>169</v>
      </c>
    </row>
    <row r="1956" spans="2:51" s="13" customFormat="1">
      <c r="B1956" s="160"/>
      <c r="D1956" s="161" t="s">
        <v>178</v>
      </c>
      <c r="E1956" s="162" t="s">
        <v>1</v>
      </c>
      <c r="F1956" s="163" t="s">
        <v>2429</v>
      </c>
      <c r="H1956" s="164">
        <v>2.2429999999999999</v>
      </c>
      <c r="I1956" s="165"/>
      <c r="L1956" s="160"/>
      <c r="M1956" s="166"/>
      <c r="N1956" s="167"/>
      <c r="O1956" s="167"/>
      <c r="P1956" s="167"/>
      <c r="Q1956" s="167"/>
      <c r="R1956" s="167"/>
      <c r="S1956" s="167"/>
      <c r="T1956" s="168"/>
      <c r="AT1956" s="162" t="s">
        <v>178</v>
      </c>
      <c r="AU1956" s="162" t="s">
        <v>176</v>
      </c>
      <c r="AV1956" s="13" t="s">
        <v>176</v>
      </c>
      <c r="AW1956" s="13" t="s">
        <v>33</v>
      </c>
      <c r="AX1956" s="13" t="s">
        <v>78</v>
      </c>
      <c r="AY1956" s="162" t="s">
        <v>169</v>
      </c>
    </row>
    <row r="1957" spans="2:51" s="16" customFormat="1">
      <c r="B1957" s="184"/>
      <c r="D1957" s="161" t="s">
        <v>178</v>
      </c>
      <c r="E1957" s="185" t="s">
        <v>1</v>
      </c>
      <c r="F1957" s="186" t="s">
        <v>201</v>
      </c>
      <c r="H1957" s="187">
        <v>80.311999999999983</v>
      </c>
      <c r="I1957" s="188"/>
      <c r="L1957" s="184"/>
      <c r="M1957" s="189"/>
      <c r="N1957" s="190"/>
      <c r="O1957" s="190"/>
      <c r="P1957" s="190"/>
      <c r="Q1957" s="190"/>
      <c r="R1957" s="190"/>
      <c r="S1957" s="190"/>
      <c r="T1957" s="191"/>
      <c r="AT1957" s="185" t="s">
        <v>178</v>
      </c>
      <c r="AU1957" s="185" t="s">
        <v>176</v>
      </c>
      <c r="AV1957" s="16" t="s">
        <v>187</v>
      </c>
      <c r="AW1957" s="16" t="s">
        <v>33</v>
      </c>
      <c r="AX1957" s="16" t="s">
        <v>78</v>
      </c>
      <c r="AY1957" s="185" t="s">
        <v>169</v>
      </c>
    </row>
    <row r="1958" spans="2:51" s="14" customFormat="1">
      <c r="B1958" s="169"/>
      <c r="D1958" s="161" t="s">
        <v>178</v>
      </c>
      <c r="E1958" s="170" t="s">
        <v>1</v>
      </c>
      <c r="F1958" s="171" t="s">
        <v>2430</v>
      </c>
      <c r="H1958" s="170" t="s">
        <v>1</v>
      </c>
      <c r="I1958" s="172"/>
      <c r="L1958" s="169"/>
      <c r="M1958" s="173"/>
      <c r="N1958" s="174"/>
      <c r="O1958" s="174"/>
      <c r="P1958" s="174"/>
      <c r="Q1958" s="174"/>
      <c r="R1958" s="174"/>
      <c r="S1958" s="174"/>
      <c r="T1958" s="175"/>
      <c r="AT1958" s="170" t="s">
        <v>178</v>
      </c>
      <c r="AU1958" s="170" t="s">
        <v>176</v>
      </c>
      <c r="AV1958" s="14" t="s">
        <v>86</v>
      </c>
      <c r="AW1958" s="14" t="s">
        <v>33</v>
      </c>
      <c r="AX1958" s="14" t="s">
        <v>78</v>
      </c>
      <c r="AY1958" s="170" t="s">
        <v>169</v>
      </c>
    </row>
    <row r="1959" spans="2:51" s="13" customFormat="1">
      <c r="B1959" s="160"/>
      <c r="D1959" s="161" t="s">
        <v>178</v>
      </c>
      <c r="E1959" s="162" t="s">
        <v>1</v>
      </c>
      <c r="F1959" s="163" t="s">
        <v>2431</v>
      </c>
      <c r="H1959" s="164">
        <v>50.05</v>
      </c>
      <c r="I1959" s="165"/>
      <c r="L1959" s="160"/>
      <c r="M1959" s="166"/>
      <c r="N1959" s="167"/>
      <c r="O1959" s="167"/>
      <c r="P1959" s="167"/>
      <c r="Q1959" s="167"/>
      <c r="R1959" s="167"/>
      <c r="S1959" s="167"/>
      <c r="T1959" s="168"/>
      <c r="AT1959" s="162" t="s">
        <v>178</v>
      </c>
      <c r="AU1959" s="162" t="s">
        <v>176</v>
      </c>
      <c r="AV1959" s="13" t="s">
        <v>176</v>
      </c>
      <c r="AW1959" s="13" t="s">
        <v>33</v>
      </c>
      <c r="AX1959" s="13" t="s">
        <v>78</v>
      </c>
      <c r="AY1959" s="162" t="s">
        <v>169</v>
      </c>
    </row>
    <row r="1960" spans="2:51" s="13" customFormat="1">
      <c r="B1960" s="160"/>
      <c r="D1960" s="161" t="s">
        <v>178</v>
      </c>
      <c r="E1960" s="162" t="s">
        <v>1</v>
      </c>
      <c r="F1960" s="163" t="s">
        <v>2432</v>
      </c>
      <c r="H1960" s="164">
        <v>-11.565</v>
      </c>
      <c r="I1960" s="165"/>
      <c r="L1960" s="160"/>
      <c r="M1960" s="166"/>
      <c r="N1960" s="167"/>
      <c r="O1960" s="167"/>
      <c r="P1960" s="167"/>
      <c r="Q1960" s="167"/>
      <c r="R1960" s="167"/>
      <c r="S1960" s="167"/>
      <c r="T1960" s="168"/>
      <c r="AT1960" s="162" t="s">
        <v>178</v>
      </c>
      <c r="AU1960" s="162" t="s">
        <v>176</v>
      </c>
      <c r="AV1960" s="13" t="s">
        <v>176</v>
      </c>
      <c r="AW1960" s="13" t="s">
        <v>33</v>
      </c>
      <c r="AX1960" s="13" t="s">
        <v>78</v>
      </c>
      <c r="AY1960" s="162" t="s">
        <v>169</v>
      </c>
    </row>
    <row r="1961" spans="2:51" s="13" customFormat="1">
      <c r="B1961" s="160"/>
      <c r="D1961" s="161" t="s">
        <v>178</v>
      </c>
      <c r="E1961" s="162" t="s">
        <v>1</v>
      </c>
      <c r="F1961" s="163" t="s">
        <v>2433</v>
      </c>
      <c r="H1961" s="164">
        <v>2.093</v>
      </c>
      <c r="I1961" s="165"/>
      <c r="L1961" s="160"/>
      <c r="M1961" s="166"/>
      <c r="N1961" s="167"/>
      <c r="O1961" s="167"/>
      <c r="P1961" s="167"/>
      <c r="Q1961" s="167"/>
      <c r="R1961" s="167"/>
      <c r="S1961" s="167"/>
      <c r="T1961" s="168"/>
      <c r="AT1961" s="162" t="s">
        <v>178</v>
      </c>
      <c r="AU1961" s="162" t="s">
        <v>176</v>
      </c>
      <c r="AV1961" s="13" t="s">
        <v>176</v>
      </c>
      <c r="AW1961" s="13" t="s">
        <v>33</v>
      </c>
      <c r="AX1961" s="13" t="s">
        <v>78</v>
      </c>
      <c r="AY1961" s="162" t="s">
        <v>169</v>
      </c>
    </row>
    <row r="1962" spans="2:51" s="16" customFormat="1">
      <c r="B1962" s="184"/>
      <c r="D1962" s="161" t="s">
        <v>178</v>
      </c>
      <c r="E1962" s="185" t="s">
        <v>1</v>
      </c>
      <c r="F1962" s="186" t="s">
        <v>201</v>
      </c>
      <c r="H1962" s="187">
        <v>40.578000000000003</v>
      </c>
      <c r="I1962" s="188"/>
      <c r="L1962" s="184"/>
      <c r="M1962" s="189"/>
      <c r="N1962" s="190"/>
      <c r="O1962" s="190"/>
      <c r="P1962" s="190"/>
      <c r="Q1962" s="190"/>
      <c r="R1962" s="190"/>
      <c r="S1962" s="190"/>
      <c r="T1962" s="191"/>
      <c r="AT1962" s="185" t="s">
        <v>178</v>
      </c>
      <c r="AU1962" s="185" t="s">
        <v>176</v>
      </c>
      <c r="AV1962" s="16" t="s">
        <v>187</v>
      </c>
      <c r="AW1962" s="16" t="s">
        <v>33</v>
      </c>
      <c r="AX1962" s="16" t="s">
        <v>78</v>
      </c>
      <c r="AY1962" s="185" t="s">
        <v>169</v>
      </c>
    </row>
    <row r="1963" spans="2:51" s="14" customFormat="1">
      <c r="B1963" s="169"/>
      <c r="D1963" s="161" t="s">
        <v>178</v>
      </c>
      <c r="E1963" s="170" t="s">
        <v>1</v>
      </c>
      <c r="F1963" s="171" t="s">
        <v>2434</v>
      </c>
      <c r="H1963" s="170" t="s">
        <v>1</v>
      </c>
      <c r="I1963" s="172"/>
      <c r="L1963" s="169"/>
      <c r="M1963" s="173"/>
      <c r="N1963" s="174"/>
      <c r="O1963" s="174"/>
      <c r="P1963" s="174"/>
      <c r="Q1963" s="174"/>
      <c r="R1963" s="174"/>
      <c r="S1963" s="174"/>
      <c r="T1963" s="175"/>
      <c r="AT1963" s="170" t="s">
        <v>178</v>
      </c>
      <c r="AU1963" s="170" t="s">
        <v>176</v>
      </c>
      <c r="AV1963" s="14" t="s">
        <v>86</v>
      </c>
      <c r="AW1963" s="14" t="s">
        <v>33</v>
      </c>
      <c r="AX1963" s="14" t="s">
        <v>78</v>
      </c>
      <c r="AY1963" s="170" t="s">
        <v>169</v>
      </c>
    </row>
    <row r="1964" spans="2:51" s="13" customFormat="1">
      <c r="B1964" s="160"/>
      <c r="D1964" s="161" t="s">
        <v>178</v>
      </c>
      <c r="E1964" s="162" t="s">
        <v>1</v>
      </c>
      <c r="F1964" s="163" t="s">
        <v>2435</v>
      </c>
      <c r="H1964" s="164">
        <v>56.65</v>
      </c>
      <c r="I1964" s="165"/>
      <c r="L1964" s="160"/>
      <c r="M1964" s="166"/>
      <c r="N1964" s="167"/>
      <c r="O1964" s="167"/>
      <c r="P1964" s="167"/>
      <c r="Q1964" s="167"/>
      <c r="R1964" s="167"/>
      <c r="S1964" s="167"/>
      <c r="T1964" s="168"/>
      <c r="AT1964" s="162" t="s">
        <v>178</v>
      </c>
      <c r="AU1964" s="162" t="s">
        <v>176</v>
      </c>
      <c r="AV1964" s="13" t="s">
        <v>176</v>
      </c>
      <c r="AW1964" s="13" t="s">
        <v>33</v>
      </c>
      <c r="AX1964" s="13" t="s">
        <v>78</v>
      </c>
      <c r="AY1964" s="162" t="s">
        <v>169</v>
      </c>
    </row>
    <row r="1965" spans="2:51" s="13" customFormat="1">
      <c r="B1965" s="160"/>
      <c r="D1965" s="161" t="s">
        <v>178</v>
      </c>
      <c r="E1965" s="162" t="s">
        <v>1</v>
      </c>
      <c r="F1965" s="163" t="s">
        <v>2436</v>
      </c>
      <c r="H1965" s="164">
        <v>-14.807</v>
      </c>
      <c r="I1965" s="165"/>
      <c r="L1965" s="160"/>
      <c r="M1965" s="166"/>
      <c r="N1965" s="167"/>
      <c r="O1965" s="167"/>
      <c r="P1965" s="167"/>
      <c r="Q1965" s="167"/>
      <c r="R1965" s="167"/>
      <c r="S1965" s="167"/>
      <c r="T1965" s="168"/>
      <c r="AT1965" s="162" t="s">
        <v>178</v>
      </c>
      <c r="AU1965" s="162" t="s">
        <v>176</v>
      </c>
      <c r="AV1965" s="13" t="s">
        <v>176</v>
      </c>
      <c r="AW1965" s="13" t="s">
        <v>33</v>
      </c>
      <c r="AX1965" s="13" t="s">
        <v>78</v>
      </c>
      <c r="AY1965" s="162" t="s">
        <v>169</v>
      </c>
    </row>
    <row r="1966" spans="2:51" s="13" customFormat="1">
      <c r="B1966" s="160"/>
      <c r="D1966" s="161" t="s">
        <v>178</v>
      </c>
      <c r="E1966" s="162" t="s">
        <v>1</v>
      </c>
      <c r="F1966" s="163" t="s">
        <v>1055</v>
      </c>
      <c r="H1966" s="164">
        <v>0.96199999999999997</v>
      </c>
      <c r="I1966" s="165"/>
      <c r="L1966" s="160"/>
      <c r="M1966" s="166"/>
      <c r="N1966" s="167"/>
      <c r="O1966" s="167"/>
      <c r="P1966" s="167"/>
      <c r="Q1966" s="167"/>
      <c r="R1966" s="167"/>
      <c r="S1966" s="167"/>
      <c r="T1966" s="168"/>
      <c r="AT1966" s="162" t="s">
        <v>178</v>
      </c>
      <c r="AU1966" s="162" t="s">
        <v>176</v>
      </c>
      <c r="AV1966" s="13" t="s">
        <v>176</v>
      </c>
      <c r="AW1966" s="13" t="s">
        <v>33</v>
      </c>
      <c r="AX1966" s="13" t="s">
        <v>78</v>
      </c>
      <c r="AY1966" s="162" t="s">
        <v>169</v>
      </c>
    </row>
    <row r="1967" spans="2:51" s="16" customFormat="1">
      <c r="B1967" s="184"/>
      <c r="D1967" s="161" t="s">
        <v>178</v>
      </c>
      <c r="E1967" s="185" t="s">
        <v>1</v>
      </c>
      <c r="F1967" s="186" t="s">
        <v>201</v>
      </c>
      <c r="H1967" s="187">
        <v>42.805</v>
      </c>
      <c r="I1967" s="188"/>
      <c r="L1967" s="184"/>
      <c r="M1967" s="189"/>
      <c r="N1967" s="190"/>
      <c r="O1967" s="190"/>
      <c r="P1967" s="190"/>
      <c r="Q1967" s="190"/>
      <c r="R1967" s="190"/>
      <c r="S1967" s="190"/>
      <c r="T1967" s="191"/>
      <c r="AT1967" s="185" t="s">
        <v>178</v>
      </c>
      <c r="AU1967" s="185" t="s">
        <v>176</v>
      </c>
      <c r="AV1967" s="16" t="s">
        <v>187</v>
      </c>
      <c r="AW1967" s="16" t="s">
        <v>33</v>
      </c>
      <c r="AX1967" s="16" t="s">
        <v>78</v>
      </c>
      <c r="AY1967" s="185" t="s">
        <v>169</v>
      </c>
    </row>
    <row r="1968" spans="2:51" s="14" customFormat="1">
      <c r="B1968" s="169"/>
      <c r="D1968" s="161" t="s">
        <v>178</v>
      </c>
      <c r="E1968" s="170" t="s">
        <v>1</v>
      </c>
      <c r="F1968" s="171" t="s">
        <v>2437</v>
      </c>
      <c r="H1968" s="170" t="s">
        <v>1</v>
      </c>
      <c r="I1968" s="172"/>
      <c r="L1968" s="169"/>
      <c r="M1968" s="173"/>
      <c r="N1968" s="174"/>
      <c r="O1968" s="174"/>
      <c r="P1968" s="174"/>
      <c r="Q1968" s="174"/>
      <c r="R1968" s="174"/>
      <c r="S1968" s="174"/>
      <c r="T1968" s="175"/>
      <c r="AT1968" s="170" t="s">
        <v>178</v>
      </c>
      <c r="AU1968" s="170" t="s">
        <v>176</v>
      </c>
      <c r="AV1968" s="14" t="s">
        <v>86</v>
      </c>
      <c r="AW1968" s="14" t="s">
        <v>33</v>
      </c>
      <c r="AX1968" s="14" t="s">
        <v>78</v>
      </c>
      <c r="AY1968" s="170" t="s">
        <v>169</v>
      </c>
    </row>
    <row r="1969" spans="2:51" s="13" customFormat="1">
      <c r="B1969" s="160"/>
      <c r="D1969" s="161" t="s">
        <v>178</v>
      </c>
      <c r="E1969" s="162" t="s">
        <v>1</v>
      </c>
      <c r="F1969" s="163" t="s">
        <v>2438</v>
      </c>
      <c r="H1969" s="164">
        <v>72.599999999999994</v>
      </c>
      <c r="I1969" s="165"/>
      <c r="L1969" s="160"/>
      <c r="M1969" s="166"/>
      <c r="N1969" s="167"/>
      <c r="O1969" s="167"/>
      <c r="P1969" s="167"/>
      <c r="Q1969" s="167"/>
      <c r="R1969" s="167"/>
      <c r="S1969" s="167"/>
      <c r="T1969" s="168"/>
      <c r="AT1969" s="162" t="s">
        <v>178</v>
      </c>
      <c r="AU1969" s="162" t="s">
        <v>176</v>
      </c>
      <c r="AV1969" s="13" t="s">
        <v>176</v>
      </c>
      <c r="AW1969" s="13" t="s">
        <v>33</v>
      </c>
      <c r="AX1969" s="13" t="s">
        <v>78</v>
      </c>
      <c r="AY1969" s="162" t="s">
        <v>169</v>
      </c>
    </row>
    <row r="1970" spans="2:51" s="13" customFormat="1">
      <c r="B1970" s="160"/>
      <c r="D1970" s="161" t="s">
        <v>178</v>
      </c>
      <c r="E1970" s="162" t="s">
        <v>1</v>
      </c>
      <c r="F1970" s="163" t="s">
        <v>2439</v>
      </c>
      <c r="H1970" s="164">
        <v>-10.795999999999999</v>
      </c>
      <c r="I1970" s="165"/>
      <c r="L1970" s="160"/>
      <c r="M1970" s="166"/>
      <c r="N1970" s="167"/>
      <c r="O1970" s="167"/>
      <c r="P1970" s="167"/>
      <c r="Q1970" s="167"/>
      <c r="R1970" s="167"/>
      <c r="S1970" s="167"/>
      <c r="T1970" s="168"/>
      <c r="AT1970" s="162" t="s">
        <v>178</v>
      </c>
      <c r="AU1970" s="162" t="s">
        <v>176</v>
      </c>
      <c r="AV1970" s="13" t="s">
        <v>176</v>
      </c>
      <c r="AW1970" s="13" t="s">
        <v>33</v>
      </c>
      <c r="AX1970" s="13" t="s">
        <v>78</v>
      </c>
      <c r="AY1970" s="162" t="s">
        <v>169</v>
      </c>
    </row>
    <row r="1971" spans="2:51" s="13" customFormat="1">
      <c r="B1971" s="160"/>
      <c r="D1971" s="161" t="s">
        <v>178</v>
      </c>
      <c r="E1971" s="162" t="s">
        <v>1</v>
      </c>
      <c r="F1971" s="163" t="s">
        <v>2440</v>
      </c>
      <c r="H1971" s="164">
        <v>3.3540000000000001</v>
      </c>
      <c r="I1971" s="165"/>
      <c r="L1971" s="160"/>
      <c r="M1971" s="166"/>
      <c r="N1971" s="167"/>
      <c r="O1971" s="167"/>
      <c r="P1971" s="167"/>
      <c r="Q1971" s="167"/>
      <c r="R1971" s="167"/>
      <c r="S1971" s="167"/>
      <c r="T1971" s="168"/>
      <c r="AT1971" s="162" t="s">
        <v>178</v>
      </c>
      <c r="AU1971" s="162" t="s">
        <v>176</v>
      </c>
      <c r="AV1971" s="13" t="s">
        <v>176</v>
      </c>
      <c r="AW1971" s="13" t="s">
        <v>33</v>
      </c>
      <c r="AX1971" s="13" t="s">
        <v>78</v>
      </c>
      <c r="AY1971" s="162" t="s">
        <v>169</v>
      </c>
    </row>
    <row r="1972" spans="2:51" s="16" customFormat="1">
      <c r="B1972" s="184"/>
      <c r="D1972" s="161" t="s">
        <v>178</v>
      </c>
      <c r="E1972" s="185" t="s">
        <v>1</v>
      </c>
      <c r="F1972" s="186" t="s">
        <v>201</v>
      </c>
      <c r="H1972" s="187">
        <v>65.158000000000001</v>
      </c>
      <c r="I1972" s="188"/>
      <c r="L1972" s="184"/>
      <c r="M1972" s="189"/>
      <c r="N1972" s="190"/>
      <c r="O1972" s="190"/>
      <c r="P1972" s="190"/>
      <c r="Q1972" s="190"/>
      <c r="R1972" s="190"/>
      <c r="S1972" s="190"/>
      <c r="T1972" s="191"/>
      <c r="AT1972" s="185" t="s">
        <v>178</v>
      </c>
      <c r="AU1972" s="185" t="s">
        <v>176</v>
      </c>
      <c r="AV1972" s="16" t="s">
        <v>187</v>
      </c>
      <c r="AW1972" s="16" t="s">
        <v>33</v>
      </c>
      <c r="AX1972" s="16" t="s">
        <v>78</v>
      </c>
      <c r="AY1972" s="185" t="s">
        <v>169</v>
      </c>
    </row>
    <row r="1973" spans="2:51" s="14" customFormat="1">
      <c r="B1973" s="169"/>
      <c r="D1973" s="161" t="s">
        <v>178</v>
      </c>
      <c r="E1973" s="170" t="s">
        <v>1</v>
      </c>
      <c r="F1973" s="171" t="s">
        <v>2441</v>
      </c>
      <c r="H1973" s="170" t="s">
        <v>1</v>
      </c>
      <c r="I1973" s="172"/>
      <c r="L1973" s="169"/>
      <c r="M1973" s="173"/>
      <c r="N1973" s="174"/>
      <c r="O1973" s="174"/>
      <c r="P1973" s="174"/>
      <c r="Q1973" s="174"/>
      <c r="R1973" s="174"/>
      <c r="S1973" s="174"/>
      <c r="T1973" s="175"/>
      <c r="AT1973" s="170" t="s">
        <v>178</v>
      </c>
      <c r="AU1973" s="170" t="s">
        <v>176</v>
      </c>
      <c r="AV1973" s="14" t="s">
        <v>86</v>
      </c>
      <c r="AW1973" s="14" t="s">
        <v>33</v>
      </c>
      <c r="AX1973" s="14" t="s">
        <v>78</v>
      </c>
      <c r="AY1973" s="170" t="s">
        <v>169</v>
      </c>
    </row>
    <row r="1974" spans="2:51" s="13" customFormat="1">
      <c r="B1974" s="160"/>
      <c r="D1974" s="161" t="s">
        <v>178</v>
      </c>
      <c r="E1974" s="162" t="s">
        <v>1</v>
      </c>
      <c r="F1974" s="163" t="s">
        <v>2442</v>
      </c>
      <c r="H1974" s="164">
        <v>53.9</v>
      </c>
      <c r="I1974" s="165"/>
      <c r="L1974" s="160"/>
      <c r="M1974" s="166"/>
      <c r="N1974" s="167"/>
      <c r="O1974" s="167"/>
      <c r="P1974" s="167"/>
      <c r="Q1974" s="167"/>
      <c r="R1974" s="167"/>
      <c r="S1974" s="167"/>
      <c r="T1974" s="168"/>
      <c r="AT1974" s="162" t="s">
        <v>178</v>
      </c>
      <c r="AU1974" s="162" t="s">
        <v>176</v>
      </c>
      <c r="AV1974" s="13" t="s">
        <v>176</v>
      </c>
      <c r="AW1974" s="13" t="s">
        <v>33</v>
      </c>
      <c r="AX1974" s="13" t="s">
        <v>78</v>
      </c>
      <c r="AY1974" s="162" t="s">
        <v>169</v>
      </c>
    </row>
    <row r="1975" spans="2:51" s="13" customFormat="1">
      <c r="B1975" s="160"/>
      <c r="D1975" s="161" t="s">
        <v>178</v>
      </c>
      <c r="E1975" s="162" t="s">
        <v>1</v>
      </c>
      <c r="F1975" s="163" t="s">
        <v>2443</v>
      </c>
      <c r="H1975" s="164">
        <v>-10.836</v>
      </c>
      <c r="I1975" s="165"/>
      <c r="L1975" s="160"/>
      <c r="M1975" s="166"/>
      <c r="N1975" s="167"/>
      <c r="O1975" s="167"/>
      <c r="P1975" s="167"/>
      <c r="Q1975" s="167"/>
      <c r="R1975" s="167"/>
      <c r="S1975" s="167"/>
      <c r="T1975" s="168"/>
      <c r="AT1975" s="162" t="s">
        <v>178</v>
      </c>
      <c r="AU1975" s="162" t="s">
        <v>176</v>
      </c>
      <c r="AV1975" s="13" t="s">
        <v>176</v>
      </c>
      <c r="AW1975" s="13" t="s">
        <v>33</v>
      </c>
      <c r="AX1975" s="13" t="s">
        <v>78</v>
      </c>
      <c r="AY1975" s="162" t="s">
        <v>169</v>
      </c>
    </row>
    <row r="1976" spans="2:51" s="13" customFormat="1">
      <c r="B1976" s="160"/>
      <c r="D1976" s="161" t="s">
        <v>178</v>
      </c>
      <c r="E1976" s="162" t="s">
        <v>1</v>
      </c>
      <c r="F1976" s="163" t="s">
        <v>2444</v>
      </c>
      <c r="H1976" s="164">
        <v>1.853</v>
      </c>
      <c r="I1976" s="165"/>
      <c r="L1976" s="160"/>
      <c r="M1976" s="166"/>
      <c r="N1976" s="167"/>
      <c r="O1976" s="167"/>
      <c r="P1976" s="167"/>
      <c r="Q1976" s="167"/>
      <c r="R1976" s="167"/>
      <c r="S1976" s="167"/>
      <c r="T1976" s="168"/>
      <c r="AT1976" s="162" t="s">
        <v>178</v>
      </c>
      <c r="AU1976" s="162" t="s">
        <v>176</v>
      </c>
      <c r="AV1976" s="13" t="s">
        <v>176</v>
      </c>
      <c r="AW1976" s="13" t="s">
        <v>33</v>
      </c>
      <c r="AX1976" s="13" t="s">
        <v>78</v>
      </c>
      <c r="AY1976" s="162" t="s">
        <v>169</v>
      </c>
    </row>
    <row r="1977" spans="2:51" s="13" customFormat="1">
      <c r="B1977" s="160"/>
      <c r="D1977" s="161" t="s">
        <v>178</v>
      </c>
      <c r="E1977" s="162" t="s">
        <v>1</v>
      </c>
      <c r="F1977" s="163" t="s">
        <v>2445</v>
      </c>
      <c r="H1977" s="164">
        <v>1.69</v>
      </c>
      <c r="I1977" s="165"/>
      <c r="L1977" s="160"/>
      <c r="M1977" s="166"/>
      <c r="N1977" s="167"/>
      <c r="O1977" s="167"/>
      <c r="P1977" s="167"/>
      <c r="Q1977" s="167"/>
      <c r="R1977" s="167"/>
      <c r="S1977" s="167"/>
      <c r="T1977" s="168"/>
      <c r="AT1977" s="162" t="s">
        <v>178</v>
      </c>
      <c r="AU1977" s="162" t="s">
        <v>176</v>
      </c>
      <c r="AV1977" s="13" t="s">
        <v>176</v>
      </c>
      <c r="AW1977" s="13" t="s">
        <v>33</v>
      </c>
      <c r="AX1977" s="13" t="s">
        <v>78</v>
      </c>
      <c r="AY1977" s="162" t="s">
        <v>169</v>
      </c>
    </row>
    <row r="1978" spans="2:51" s="16" customFormat="1">
      <c r="B1978" s="184"/>
      <c r="D1978" s="161" t="s">
        <v>178</v>
      </c>
      <c r="E1978" s="185" t="s">
        <v>1</v>
      </c>
      <c r="F1978" s="186" t="s">
        <v>201</v>
      </c>
      <c r="H1978" s="187">
        <v>46.606999999999999</v>
      </c>
      <c r="I1978" s="188"/>
      <c r="L1978" s="184"/>
      <c r="M1978" s="189"/>
      <c r="N1978" s="190"/>
      <c r="O1978" s="190"/>
      <c r="P1978" s="190"/>
      <c r="Q1978" s="190"/>
      <c r="R1978" s="190"/>
      <c r="S1978" s="190"/>
      <c r="T1978" s="191"/>
      <c r="AT1978" s="185" t="s">
        <v>178</v>
      </c>
      <c r="AU1978" s="185" t="s">
        <v>176</v>
      </c>
      <c r="AV1978" s="16" t="s">
        <v>187</v>
      </c>
      <c r="AW1978" s="16" t="s">
        <v>33</v>
      </c>
      <c r="AX1978" s="16" t="s">
        <v>78</v>
      </c>
      <c r="AY1978" s="185" t="s">
        <v>169</v>
      </c>
    </row>
    <row r="1979" spans="2:51" s="14" customFormat="1">
      <c r="B1979" s="169"/>
      <c r="D1979" s="161" t="s">
        <v>178</v>
      </c>
      <c r="E1979" s="170" t="s">
        <v>1</v>
      </c>
      <c r="F1979" s="171" t="s">
        <v>2446</v>
      </c>
      <c r="H1979" s="170" t="s">
        <v>1</v>
      </c>
      <c r="I1979" s="172"/>
      <c r="L1979" s="169"/>
      <c r="M1979" s="173"/>
      <c r="N1979" s="174"/>
      <c r="O1979" s="174"/>
      <c r="P1979" s="174"/>
      <c r="Q1979" s="174"/>
      <c r="R1979" s="174"/>
      <c r="S1979" s="174"/>
      <c r="T1979" s="175"/>
      <c r="AT1979" s="170" t="s">
        <v>178</v>
      </c>
      <c r="AU1979" s="170" t="s">
        <v>176</v>
      </c>
      <c r="AV1979" s="14" t="s">
        <v>86</v>
      </c>
      <c r="AW1979" s="14" t="s">
        <v>33</v>
      </c>
      <c r="AX1979" s="14" t="s">
        <v>78</v>
      </c>
      <c r="AY1979" s="170" t="s">
        <v>169</v>
      </c>
    </row>
    <row r="1980" spans="2:51" s="13" customFormat="1">
      <c r="B1980" s="160"/>
      <c r="D1980" s="161" t="s">
        <v>178</v>
      </c>
      <c r="E1980" s="162" t="s">
        <v>1</v>
      </c>
      <c r="F1980" s="163" t="s">
        <v>2447</v>
      </c>
      <c r="H1980" s="164">
        <v>39.188000000000002</v>
      </c>
      <c r="I1980" s="165"/>
      <c r="L1980" s="160"/>
      <c r="M1980" s="166"/>
      <c r="N1980" s="167"/>
      <c r="O1980" s="167"/>
      <c r="P1980" s="167"/>
      <c r="Q1980" s="167"/>
      <c r="R1980" s="167"/>
      <c r="S1980" s="167"/>
      <c r="T1980" s="168"/>
      <c r="AT1980" s="162" t="s">
        <v>178</v>
      </c>
      <c r="AU1980" s="162" t="s">
        <v>176</v>
      </c>
      <c r="AV1980" s="13" t="s">
        <v>176</v>
      </c>
      <c r="AW1980" s="13" t="s">
        <v>33</v>
      </c>
      <c r="AX1980" s="13" t="s">
        <v>78</v>
      </c>
      <c r="AY1980" s="162" t="s">
        <v>169</v>
      </c>
    </row>
    <row r="1981" spans="2:51" s="13" customFormat="1">
      <c r="B1981" s="160"/>
      <c r="D1981" s="161" t="s">
        <v>178</v>
      </c>
      <c r="E1981" s="162" t="s">
        <v>1</v>
      </c>
      <c r="F1981" s="163" t="s">
        <v>2448</v>
      </c>
      <c r="H1981" s="164">
        <v>-12.023999999999999</v>
      </c>
      <c r="I1981" s="165"/>
      <c r="L1981" s="160"/>
      <c r="M1981" s="166"/>
      <c r="N1981" s="167"/>
      <c r="O1981" s="167"/>
      <c r="P1981" s="167"/>
      <c r="Q1981" s="167"/>
      <c r="R1981" s="167"/>
      <c r="S1981" s="167"/>
      <c r="T1981" s="168"/>
      <c r="AT1981" s="162" t="s">
        <v>178</v>
      </c>
      <c r="AU1981" s="162" t="s">
        <v>176</v>
      </c>
      <c r="AV1981" s="13" t="s">
        <v>176</v>
      </c>
      <c r="AW1981" s="13" t="s">
        <v>33</v>
      </c>
      <c r="AX1981" s="13" t="s">
        <v>78</v>
      </c>
      <c r="AY1981" s="162" t="s">
        <v>169</v>
      </c>
    </row>
    <row r="1982" spans="2:51" s="13" customFormat="1">
      <c r="B1982" s="160"/>
      <c r="D1982" s="161" t="s">
        <v>178</v>
      </c>
      <c r="E1982" s="162" t="s">
        <v>1</v>
      </c>
      <c r="F1982" s="163" t="s">
        <v>2445</v>
      </c>
      <c r="H1982" s="164">
        <v>1.69</v>
      </c>
      <c r="I1982" s="165"/>
      <c r="L1982" s="160"/>
      <c r="M1982" s="166"/>
      <c r="N1982" s="167"/>
      <c r="O1982" s="167"/>
      <c r="P1982" s="167"/>
      <c r="Q1982" s="167"/>
      <c r="R1982" s="167"/>
      <c r="S1982" s="167"/>
      <c r="T1982" s="168"/>
      <c r="AT1982" s="162" t="s">
        <v>178</v>
      </c>
      <c r="AU1982" s="162" t="s">
        <v>176</v>
      </c>
      <c r="AV1982" s="13" t="s">
        <v>176</v>
      </c>
      <c r="AW1982" s="13" t="s">
        <v>33</v>
      </c>
      <c r="AX1982" s="13" t="s">
        <v>78</v>
      </c>
      <c r="AY1982" s="162" t="s">
        <v>169</v>
      </c>
    </row>
    <row r="1983" spans="2:51" s="16" customFormat="1">
      <c r="B1983" s="184"/>
      <c r="D1983" s="161" t="s">
        <v>178</v>
      </c>
      <c r="E1983" s="185" t="s">
        <v>1</v>
      </c>
      <c r="F1983" s="186" t="s">
        <v>201</v>
      </c>
      <c r="H1983" s="187">
        <v>28.854000000000003</v>
      </c>
      <c r="I1983" s="188"/>
      <c r="L1983" s="184"/>
      <c r="M1983" s="189"/>
      <c r="N1983" s="190"/>
      <c r="O1983" s="190"/>
      <c r="P1983" s="190"/>
      <c r="Q1983" s="190"/>
      <c r="R1983" s="190"/>
      <c r="S1983" s="190"/>
      <c r="T1983" s="191"/>
      <c r="AT1983" s="185" t="s">
        <v>178</v>
      </c>
      <c r="AU1983" s="185" t="s">
        <v>176</v>
      </c>
      <c r="AV1983" s="16" t="s">
        <v>187</v>
      </c>
      <c r="AW1983" s="16" t="s">
        <v>33</v>
      </c>
      <c r="AX1983" s="16" t="s">
        <v>78</v>
      </c>
      <c r="AY1983" s="185" t="s">
        <v>169</v>
      </c>
    </row>
    <row r="1984" spans="2:51" s="14" customFormat="1">
      <c r="B1984" s="169"/>
      <c r="D1984" s="161" t="s">
        <v>178</v>
      </c>
      <c r="E1984" s="170" t="s">
        <v>1</v>
      </c>
      <c r="F1984" s="171" t="s">
        <v>1050</v>
      </c>
      <c r="H1984" s="170" t="s">
        <v>1</v>
      </c>
      <c r="I1984" s="172"/>
      <c r="L1984" s="169"/>
      <c r="M1984" s="173"/>
      <c r="N1984" s="174"/>
      <c r="O1984" s="174"/>
      <c r="P1984" s="174"/>
      <c r="Q1984" s="174"/>
      <c r="R1984" s="174"/>
      <c r="S1984" s="174"/>
      <c r="T1984" s="175"/>
      <c r="AT1984" s="170" t="s">
        <v>178</v>
      </c>
      <c r="AU1984" s="170" t="s">
        <v>176</v>
      </c>
      <c r="AV1984" s="14" t="s">
        <v>86</v>
      </c>
      <c r="AW1984" s="14" t="s">
        <v>33</v>
      </c>
      <c r="AX1984" s="14" t="s">
        <v>78</v>
      </c>
      <c r="AY1984" s="170" t="s">
        <v>169</v>
      </c>
    </row>
    <row r="1985" spans="2:51" s="13" customFormat="1">
      <c r="B1985" s="160"/>
      <c r="D1985" s="161" t="s">
        <v>178</v>
      </c>
      <c r="E1985" s="162" t="s">
        <v>1</v>
      </c>
      <c r="F1985" s="163" t="s">
        <v>2449</v>
      </c>
      <c r="H1985" s="164">
        <v>28.738</v>
      </c>
      <c r="I1985" s="165"/>
      <c r="L1985" s="160"/>
      <c r="M1985" s="166"/>
      <c r="N1985" s="167"/>
      <c r="O1985" s="167"/>
      <c r="P1985" s="167"/>
      <c r="Q1985" s="167"/>
      <c r="R1985" s="167"/>
      <c r="S1985" s="167"/>
      <c r="T1985" s="168"/>
      <c r="AT1985" s="162" t="s">
        <v>178</v>
      </c>
      <c r="AU1985" s="162" t="s">
        <v>176</v>
      </c>
      <c r="AV1985" s="13" t="s">
        <v>176</v>
      </c>
      <c r="AW1985" s="13" t="s">
        <v>33</v>
      </c>
      <c r="AX1985" s="13" t="s">
        <v>78</v>
      </c>
      <c r="AY1985" s="162" t="s">
        <v>169</v>
      </c>
    </row>
    <row r="1986" spans="2:51" s="13" customFormat="1">
      <c r="B1986" s="160"/>
      <c r="D1986" s="161" t="s">
        <v>178</v>
      </c>
      <c r="E1986" s="162" t="s">
        <v>1</v>
      </c>
      <c r="F1986" s="163" t="s">
        <v>2450</v>
      </c>
      <c r="H1986" s="164">
        <v>-2.7759999999999998</v>
      </c>
      <c r="I1986" s="165"/>
      <c r="L1986" s="160"/>
      <c r="M1986" s="166"/>
      <c r="N1986" s="167"/>
      <c r="O1986" s="167"/>
      <c r="P1986" s="167"/>
      <c r="Q1986" s="167"/>
      <c r="R1986" s="167"/>
      <c r="S1986" s="167"/>
      <c r="T1986" s="168"/>
      <c r="AT1986" s="162" t="s">
        <v>178</v>
      </c>
      <c r="AU1986" s="162" t="s">
        <v>176</v>
      </c>
      <c r="AV1986" s="13" t="s">
        <v>176</v>
      </c>
      <c r="AW1986" s="13" t="s">
        <v>33</v>
      </c>
      <c r="AX1986" s="13" t="s">
        <v>78</v>
      </c>
      <c r="AY1986" s="162" t="s">
        <v>169</v>
      </c>
    </row>
    <row r="1987" spans="2:51" s="13" customFormat="1">
      <c r="B1987" s="160"/>
      <c r="D1987" s="161" t="s">
        <v>178</v>
      </c>
      <c r="E1987" s="162" t="s">
        <v>1</v>
      </c>
      <c r="F1987" s="163" t="s">
        <v>1052</v>
      </c>
      <c r="H1987" s="164">
        <v>1.196</v>
      </c>
      <c r="I1987" s="165"/>
      <c r="L1987" s="160"/>
      <c r="M1987" s="166"/>
      <c r="N1987" s="167"/>
      <c r="O1987" s="167"/>
      <c r="P1987" s="167"/>
      <c r="Q1987" s="167"/>
      <c r="R1987" s="167"/>
      <c r="S1987" s="167"/>
      <c r="T1987" s="168"/>
      <c r="AT1987" s="162" t="s">
        <v>178</v>
      </c>
      <c r="AU1987" s="162" t="s">
        <v>176</v>
      </c>
      <c r="AV1987" s="13" t="s">
        <v>176</v>
      </c>
      <c r="AW1987" s="13" t="s">
        <v>33</v>
      </c>
      <c r="AX1987" s="13" t="s">
        <v>78</v>
      </c>
      <c r="AY1987" s="162" t="s">
        <v>169</v>
      </c>
    </row>
    <row r="1988" spans="2:51" s="16" customFormat="1">
      <c r="B1988" s="184"/>
      <c r="D1988" s="161" t="s">
        <v>178</v>
      </c>
      <c r="E1988" s="185" t="s">
        <v>1</v>
      </c>
      <c r="F1988" s="186" t="s">
        <v>201</v>
      </c>
      <c r="H1988" s="187">
        <v>27.158000000000001</v>
      </c>
      <c r="I1988" s="188"/>
      <c r="L1988" s="184"/>
      <c r="M1988" s="189"/>
      <c r="N1988" s="190"/>
      <c r="O1988" s="190"/>
      <c r="P1988" s="190"/>
      <c r="Q1988" s="190"/>
      <c r="R1988" s="190"/>
      <c r="S1988" s="190"/>
      <c r="T1988" s="191"/>
      <c r="AT1988" s="185" t="s">
        <v>178</v>
      </c>
      <c r="AU1988" s="185" t="s">
        <v>176</v>
      </c>
      <c r="AV1988" s="16" t="s">
        <v>187</v>
      </c>
      <c r="AW1988" s="16" t="s">
        <v>33</v>
      </c>
      <c r="AX1988" s="16" t="s">
        <v>78</v>
      </c>
      <c r="AY1988" s="185" t="s">
        <v>169</v>
      </c>
    </row>
    <row r="1989" spans="2:51" s="14" customFormat="1">
      <c r="B1989" s="169"/>
      <c r="D1989" s="161" t="s">
        <v>178</v>
      </c>
      <c r="E1989" s="170" t="s">
        <v>1</v>
      </c>
      <c r="F1989" s="171" t="s">
        <v>1053</v>
      </c>
      <c r="H1989" s="170" t="s">
        <v>1</v>
      </c>
      <c r="I1989" s="172"/>
      <c r="L1989" s="169"/>
      <c r="M1989" s="173"/>
      <c r="N1989" s="174"/>
      <c r="O1989" s="174"/>
      <c r="P1989" s="174"/>
      <c r="Q1989" s="174"/>
      <c r="R1989" s="174"/>
      <c r="S1989" s="174"/>
      <c r="T1989" s="175"/>
      <c r="AT1989" s="170" t="s">
        <v>178</v>
      </c>
      <c r="AU1989" s="170" t="s">
        <v>176</v>
      </c>
      <c r="AV1989" s="14" t="s">
        <v>86</v>
      </c>
      <c r="AW1989" s="14" t="s">
        <v>33</v>
      </c>
      <c r="AX1989" s="14" t="s">
        <v>78</v>
      </c>
      <c r="AY1989" s="170" t="s">
        <v>169</v>
      </c>
    </row>
    <row r="1990" spans="2:51" s="13" customFormat="1">
      <c r="B1990" s="160"/>
      <c r="D1990" s="161" t="s">
        <v>178</v>
      </c>
      <c r="E1990" s="162" t="s">
        <v>1</v>
      </c>
      <c r="F1990" s="163" t="s">
        <v>2451</v>
      </c>
      <c r="H1990" s="164">
        <v>50.738</v>
      </c>
      <c r="I1990" s="165"/>
      <c r="L1990" s="160"/>
      <c r="M1990" s="166"/>
      <c r="N1990" s="167"/>
      <c r="O1990" s="167"/>
      <c r="P1990" s="167"/>
      <c r="Q1990" s="167"/>
      <c r="R1990" s="167"/>
      <c r="S1990" s="167"/>
      <c r="T1990" s="168"/>
      <c r="AT1990" s="162" t="s">
        <v>178</v>
      </c>
      <c r="AU1990" s="162" t="s">
        <v>176</v>
      </c>
      <c r="AV1990" s="13" t="s">
        <v>176</v>
      </c>
      <c r="AW1990" s="13" t="s">
        <v>33</v>
      </c>
      <c r="AX1990" s="13" t="s">
        <v>78</v>
      </c>
      <c r="AY1990" s="162" t="s">
        <v>169</v>
      </c>
    </row>
    <row r="1991" spans="2:51" s="13" customFormat="1">
      <c r="B1991" s="160"/>
      <c r="D1991" s="161" t="s">
        <v>178</v>
      </c>
      <c r="E1991" s="162" t="s">
        <v>1</v>
      </c>
      <c r="F1991" s="163" t="s">
        <v>2452</v>
      </c>
      <c r="H1991" s="164">
        <v>-2.613</v>
      </c>
      <c r="I1991" s="165"/>
      <c r="L1991" s="160"/>
      <c r="M1991" s="166"/>
      <c r="N1991" s="167"/>
      <c r="O1991" s="167"/>
      <c r="P1991" s="167"/>
      <c r="Q1991" s="167"/>
      <c r="R1991" s="167"/>
      <c r="S1991" s="167"/>
      <c r="T1991" s="168"/>
      <c r="AT1991" s="162" t="s">
        <v>178</v>
      </c>
      <c r="AU1991" s="162" t="s">
        <v>176</v>
      </c>
      <c r="AV1991" s="13" t="s">
        <v>176</v>
      </c>
      <c r="AW1991" s="13" t="s">
        <v>33</v>
      </c>
      <c r="AX1991" s="13" t="s">
        <v>78</v>
      </c>
      <c r="AY1991" s="162" t="s">
        <v>169</v>
      </c>
    </row>
    <row r="1992" spans="2:51" s="13" customFormat="1">
      <c r="B1992" s="160"/>
      <c r="D1992" s="161" t="s">
        <v>178</v>
      </c>
      <c r="E1992" s="162" t="s">
        <v>1</v>
      </c>
      <c r="F1992" s="163" t="s">
        <v>1055</v>
      </c>
      <c r="H1992" s="164">
        <v>0.96199999999999997</v>
      </c>
      <c r="I1992" s="165"/>
      <c r="L1992" s="160"/>
      <c r="M1992" s="166"/>
      <c r="N1992" s="167"/>
      <c r="O1992" s="167"/>
      <c r="P1992" s="167"/>
      <c r="Q1992" s="167"/>
      <c r="R1992" s="167"/>
      <c r="S1992" s="167"/>
      <c r="T1992" s="168"/>
      <c r="AT1992" s="162" t="s">
        <v>178</v>
      </c>
      <c r="AU1992" s="162" t="s">
        <v>176</v>
      </c>
      <c r="AV1992" s="13" t="s">
        <v>176</v>
      </c>
      <c r="AW1992" s="13" t="s">
        <v>33</v>
      </c>
      <c r="AX1992" s="13" t="s">
        <v>78</v>
      </c>
      <c r="AY1992" s="162" t="s">
        <v>169</v>
      </c>
    </row>
    <row r="1993" spans="2:51" s="16" customFormat="1">
      <c r="B1993" s="184"/>
      <c r="D1993" s="161" t="s">
        <v>178</v>
      </c>
      <c r="E1993" s="185" t="s">
        <v>1</v>
      </c>
      <c r="F1993" s="186" t="s">
        <v>201</v>
      </c>
      <c r="H1993" s="187">
        <v>49.087000000000003</v>
      </c>
      <c r="I1993" s="188"/>
      <c r="L1993" s="184"/>
      <c r="M1993" s="189"/>
      <c r="N1993" s="190"/>
      <c r="O1993" s="190"/>
      <c r="P1993" s="190"/>
      <c r="Q1993" s="190"/>
      <c r="R1993" s="190"/>
      <c r="S1993" s="190"/>
      <c r="T1993" s="191"/>
      <c r="AT1993" s="185" t="s">
        <v>178</v>
      </c>
      <c r="AU1993" s="185" t="s">
        <v>176</v>
      </c>
      <c r="AV1993" s="16" t="s">
        <v>187</v>
      </c>
      <c r="AW1993" s="16" t="s">
        <v>33</v>
      </c>
      <c r="AX1993" s="16" t="s">
        <v>78</v>
      </c>
      <c r="AY1993" s="185" t="s">
        <v>169</v>
      </c>
    </row>
    <row r="1994" spans="2:51" s="14" customFormat="1">
      <c r="B1994" s="169"/>
      <c r="D1994" s="161" t="s">
        <v>178</v>
      </c>
      <c r="E1994" s="170" t="s">
        <v>1</v>
      </c>
      <c r="F1994" s="171" t="s">
        <v>2453</v>
      </c>
      <c r="H1994" s="170" t="s">
        <v>1</v>
      </c>
      <c r="I1994" s="172"/>
      <c r="L1994" s="169"/>
      <c r="M1994" s="173"/>
      <c r="N1994" s="174"/>
      <c r="O1994" s="174"/>
      <c r="P1994" s="174"/>
      <c r="Q1994" s="174"/>
      <c r="R1994" s="174"/>
      <c r="S1994" s="174"/>
      <c r="T1994" s="175"/>
      <c r="AT1994" s="170" t="s">
        <v>178</v>
      </c>
      <c r="AU1994" s="170" t="s">
        <v>176</v>
      </c>
      <c r="AV1994" s="14" t="s">
        <v>86</v>
      </c>
      <c r="AW1994" s="14" t="s">
        <v>33</v>
      </c>
      <c r="AX1994" s="14" t="s">
        <v>78</v>
      </c>
      <c r="AY1994" s="170" t="s">
        <v>169</v>
      </c>
    </row>
    <row r="1995" spans="2:51" s="13" customFormat="1">
      <c r="B1995" s="160"/>
      <c r="D1995" s="161" t="s">
        <v>178</v>
      </c>
      <c r="E1995" s="162" t="s">
        <v>1</v>
      </c>
      <c r="F1995" s="163" t="s">
        <v>2454</v>
      </c>
      <c r="H1995" s="164">
        <v>51.287999999999997</v>
      </c>
      <c r="I1995" s="165"/>
      <c r="L1995" s="160"/>
      <c r="M1995" s="166"/>
      <c r="N1995" s="167"/>
      <c r="O1995" s="167"/>
      <c r="P1995" s="167"/>
      <c r="Q1995" s="167"/>
      <c r="R1995" s="167"/>
      <c r="S1995" s="167"/>
      <c r="T1995" s="168"/>
      <c r="AT1995" s="162" t="s">
        <v>178</v>
      </c>
      <c r="AU1995" s="162" t="s">
        <v>176</v>
      </c>
      <c r="AV1995" s="13" t="s">
        <v>176</v>
      </c>
      <c r="AW1995" s="13" t="s">
        <v>33</v>
      </c>
      <c r="AX1995" s="13" t="s">
        <v>78</v>
      </c>
      <c r="AY1995" s="162" t="s">
        <v>169</v>
      </c>
    </row>
    <row r="1996" spans="2:51" s="13" customFormat="1">
      <c r="B1996" s="160"/>
      <c r="D1996" s="161" t="s">
        <v>178</v>
      </c>
      <c r="E1996" s="162" t="s">
        <v>1</v>
      </c>
      <c r="F1996" s="163" t="s">
        <v>2455</v>
      </c>
      <c r="H1996" s="164">
        <v>-8.2680000000000007</v>
      </c>
      <c r="I1996" s="165"/>
      <c r="L1996" s="160"/>
      <c r="M1996" s="166"/>
      <c r="N1996" s="167"/>
      <c r="O1996" s="167"/>
      <c r="P1996" s="167"/>
      <c r="Q1996" s="167"/>
      <c r="R1996" s="167"/>
      <c r="S1996" s="167"/>
      <c r="T1996" s="168"/>
      <c r="AT1996" s="162" t="s">
        <v>178</v>
      </c>
      <c r="AU1996" s="162" t="s">
        <v>176</v>
      </c>
      <c r="AV1996" s="13" t="s">
        <v>176</v>
      </c>
      <c r="AW1996" s="13" t="s">
        <v>33</v>
      </c>
      <c r="AX1996" s="13" t="s">
        <v>78</v>
      </c>
      <c r="AY1996" s="162" t="s">
        <v>169</v>
      </c>
    </row>
    <row r="1997" spans="2:51" s="13" customFormat="1">
      <c r="B1997" s="160"/>
      <c r="D1997" s="161" t="s">
        <v>178</v>
      </c>
      <c r="E1997" s="162" t="s">
        <v>1</v>
      </c>
      <c r="F1997" s="163" t="s">
        <v>2444</v>
      </c>
      <c r="H1997" s="164">
        <v>1.853</v>
      </c>
      <c r="I1997" s="165"/>
      <c r="L1997" s="160"/>
      <c r="M1997" s="166"/>
      <c r="N1997" s="167"/>
      <c r="O1997" s="167"/>
      <c r="P1997" s="167"/>
      <c r="Q1997" s="167"/>
      <c r="R1997" s="167"/>
      <c r="S1997" s="167"/>
      <c r="T1997" s="168"/>
      <c r="AT1997" s="162" t="s">
        <v>178</v>
      </c>
      <c r="AU1997" s="162" t="s">
        <v>176</v>
      </c>
      <c r="AV1997" s="13" t="s">
        <v>176</v>
      </c>
      <c r="AW1997" s="13" t="s">
        <v>33</v>
      </c>
      <c r="AX1997" s="13" t="s">
        <v>78</v>
      </c>
      <c r="AY1997" s="162" t="s">
        <v>169</v>
      </c>
    </row>
    <row r="1998" spans="2:51" s="16" customFormat="1">
      <c r="B1998" s="184"/>
      <c r="D1998" s="161" t="s">
        <v>178</v>
      </c>
      <c r="E1998" s="185" t="s">
        <v>1</v>
      </c>
      <c r="F1998" s="186" t="s">
        <v>201</v>
      </c>
      <c r="H1998" s="187">
        <v>44.872999999999998</v>
      </c>
      <c r="I1998" s="188"/>
      <c r="L1998" s="184"/>
      <c r="M1998" s="189"/>
      <c r="N1998" s="190"/>
      <c r="O1998" s="190"/>
      <c r="P1998" s="190"/>
      <c r="Q1998" s="190"/>
      <c r="R1998" s="190"/>
      <c r="S1998" s="190"/>
      <c r="T1998" s="191"/>
      <c r="AT1998" s="185" t="s">
        <v>178</v>
      </c>
      <c r="AU1998" s="185" t="s">
        <v>176</v>
      </c>
      <c r="AV1998" s="16" t="s">
        <v>187</v>
      </c>
      <c r="AW1998" s="16" t="s">
        <v>33</v>
      </c>
      <c r="AX1998" s="16" t="s">
        <v>78</v>
      </c>
      <c r="AY1998" s="185" t="s">
        <v>169</v>
      </c>
    </row>
    <row r="1999" spans="2:51" s="14" customFormat="1">
      <c r="B1999" s="169"/>
      <c r="D1999" s="161" t="s">
        <v>178</v>
      </c>
      <c r="E1999" s="170" t="s">
        <v>1</v>
      </c>
      <c r="F1999" s="171" t="s">
        <v>2399</v>
      </c>
      <c r="H1999" s="170" t="s">
        <v>1</v>
      </c>
      <c r="I1999" s="172"/>
      <c r="L1999" s="169"/>
      <c r="M1999" s="173"/>
      <c r="N1999" s="174"/>
      <c r="O1999" s="174"/>
      <c r="P1999" s="174"/>
      <c r="Q1999" s="174"/>
      <c r="R1999" s="174"/>
      <c r="S1999" s="174"/>
      <c r="T1999" s="175"/>
      <c r="AT1999" s="170" t="s">
        <v>178</v>
      </c>
      <c r="AU1999" s="170" t="s">
        <v>176</v>
      </c>
      <c r="AV1999" s="14" t="s">
        <v>86</v>
      </c>
      <c r="AW1999" s="14" t="s">
        <v>33</v>
      </c>
      <c r="AX1999" s="14" t="s">
        <v>78</v>
      </c>
      <c r="AY1999" s="170" t="s">
        <v>169</v>
      </c>
    </row>
    <row r="2000" spans="2:51" s="13" customFormat="1">
      <c r="B2000" s="160"/>
      <c r="D2000" s="161" t="s">
        <v>178</v>
      </c>
      <c r="E2000" s="162" t="s">
        <v>1</v>
      </c>
      <c r="F2000" s="163" t="s">
        <v>2456</v>
      </c>
      <c r="H2000" s="164">
        <v>82.087999999999994</v>
      </c>
      <c r="I2000" s="165"/>
      <c r="L2000" s="160"/>
      <c r="M2000" s="166"/>
      <c r="N2000" s="167"/>
      <c r="O2000" s="167"/>
      <c r="P2000" s="167"/>
      <c r="Q2000" s="167"/>
      <c r="R2000" s="167"/>
      <c r="S2000" s="167"/>
      <c r="T2000" s="168"/>
      <c r="AT2000" s="162" t="s">
        <v>178</v>
      </c>
      <c r="AU2000" s="162" t="s">
        <v>176</v>
      </c>
      <c r="AV2000" s="13" t="s">
        <v>176</v>
      </c>
      <c r="AW2000" s="13" t="s">
        <v>33</v>
      </c>
      <c r="AX2000" s="13" t="s">
        <v>78</v>
      </c>
      <c r="AY2000" s="162" t="s">
        <v>169</v>
      </c>
    </row>
    <row r="2001" spans="2:51" s="13" customFormat="1">
      <c r="B2001" s="160"/>
      <c r="D2001" s="161" t="s">
        <v>178</v>
      </c>
      <c r="E2001" s="162" t="s">
        <v>1</v>
      </c>
      <c r="F2001" s="163" t="s">
        <v>2457</v>
      </c>
      <c r="H2001" s="164">
        <v>-10.375</v>
      </c>
      <c r="I2001" s="165"/>
      <c r="L2001" s="160"/>
      <c r="M2001" s="166"/>
      <c r="N2001" s="167"/>
      <c r="O2001" s="167"/>
      <c r="P2001" s="167"/>
      <c r="Q2001" s="167"/>
      <c r="R2001" s="167"/>
      <c r="S2001" s="167"/>
      <c r="T2001" s="168"/>
      <c r="AT2001" s="162" t="s">
        <v>178</v>
      </c>
      <c r="AU2001" s="162" t="s">
        <v>176</v>
      </c>
      <c r="AV2001" s="13" t="s">
        <v>176</v>
      </c>
      <c r="AW2001" s="13" t="s">
        <v>33</v>
      </c>
      <c r="AX2001" s="13" t="s">
        <v>78</v>
      </c>
      <c r="AY2001" s="162" t="s">
        <v>169</v>
      </c>
    </row>
    <row r="2002" spans="2:51" s="13" customFormat="1">
      <c r="B2002" s="160"/>
      <c r="D2002" s="161" t="s">
        <v>178</v>
      </c>
      <c r="E2002" s="162" t="s">
        <v>1</v>
      </c>
      <c r="F2002" s="163" t="s">
        <v>2458</v>
      </c>
      <c r="H2002" s="164">
        <v>-6.875</v>
      </c>
      <c r="I2002" s="165"/>
      <c r="L2002" s="160"/>
      <c r="M2002" s="166"/>
      <c r="N2002" s="167"/>
      <c r="O2002" s="167"/>
      <c r="P2002" s="167"/>
      <c r="Q2002" s="167"/>
      <c r="R2002" s="167"/>
      <c r="S2002" s="167"/>
      <c r="T2002" s="168"/>
      <c r="AT2002" s="162" t="s">
        <v>178</v>
      </c>
      <c r="AU2002" s="162" t="s">
        <v>176</v>
      </c>
      <c r="AV2002" s="13" t="s">
        <v>176</v>
      </c>
      <c r="AW2002" s="13" t="s">
        <v>33</v>
      </c>
      <c r="AX2002" s="13" t="s">
        <v>78</v>
      </c>
      <c r="AY2002" s="162" t="s">
        <v>169</v>
      </c>
    </row>
    <row r="2003" spans="2:51" s="13" customFormat="1">
      <c r="B2003" s="160"/>
      <c r="D2003" s="161" t="s">
        <v>178</v>
      </c>
      <c r="E2003" s="162" t="s">
        <v>1</v>
      </c>
      <c r="F2003" s="163" t="s">
        <v>2425</v>
      </c>
      <c r="H2003" s="164">
        <v>1.599</v>
      </c>
      <c r="I2003" s="165"/>
      <c r="L2003" s="160"/>
      <c r="M2003" s="166"/>
      <c r="N2003" s="167"/>
      <c r="O2003" s="167"/>
      <c r="P2003" s="167"/>
      <c r="Q2003" s="167"/>
      <c r="R2003" s="167"/>
      <c r="S2003" s="167"/>
      <c r="T2003" s="168"/>
      <c r="AT2003" s="162" t="s">
        <v>178</v>
      </c>
      <c r="AU2003" s="162" t="s">
        <v>176</v>
      </c>
      <c r="AV2003" s="13" t="s">
        <v>176</v>
      </c>
      <c r="AW2003" s="13" t="s">
        <v>33</v>
      </c>
      <c r="AX2003" s="13" t="s">
        <v>78</v>
      </c>
      <c r="AY2003" s="162" t="s">
        <v>169</v>
      </c>
    </row>
    <row r="2004" spans="2:51" s="13" customFormat="1">
      <c r="B2004" s="160"/>
      <c r="D2004" s="161" t="s">
        <v>178</v>
      </c>
      <c r="E2004" s="162" t="s">
        <v>1</v>
      </c>
      <c r="F2004" s="163" t="s">
        <v>2459</v>
      </c>
      <c r="H2004" s="164">
        <v>3.38</v>
      </c>
      <c r="I2004" s="165"/>
      <c r="L2004" s="160"/>
      <c r="M2004" s="166"/>
      <c r="N2004" s="167"/>
      <c r="O2004" s="167"/>
      <c r="P2004" s="167"/>
      <c r="Q2004" s="167"/>
      <c r="R2004" s="167"/>
      <c r="S2004" s="167"/>
      <c r="T2004" s="168"/>
      <c r="AT2004" s="162" t="s">
        <v>178</v>
      </c>
      <c r="AU2004" s="162" t="s">
        <v>176</v>
      </c>
      <c r="AV2004" s="13" t="s">
        <v>176</v>
      </c>
      <c r="AW2004" s="13" t="s">
        <v>33</v>
      </c>
      <c r="AX2004" s="13" t="s">
        <v>78</v>
      </c>
      <c r="AY2004" s="162" t="s">
        <v>169</v>
      </c>
    </row>
    <row r="2005" spans="2:51" s="16" customFormat="1">
      <c r="B2005" s="184"/>
      <c r="D2005" s="161" t="s">
        <v>178</v>
      </c>
      <c r="E2005" s="185" t="s">
        <v>1</v>
      </c>
      <c r="F2005" s="186" t="s">
        <v>201</v>
      </c>
      <c r="H2005" s="187">
        <v>69.816999999999993</v>
      </c>
      <c r="I2005" s="188"/>
      <c r="L2005" s="184"/>
      <c r="M2005" s="189"/>
      <c r="N2005" s="190"/>
      <c r="O2005" s="190"/>
      <c r="P2005" s="190"/>
      <c r="Q2005" s="190"/>
      <c r="R2005" s="190"/>
      <c r="S2005" s="190"/>
      <c r="T2005" s="191"/>
      <c r="AT2005" s="185" t="s">
        <v>178</v>
      </c>
      <c r="AU2005" s="185" t="s">
        <v>176</v>
      </c>
      <c r="AV2005" s="16" t="s">
        <v>187</v>
      </c>
      <c r="AW2005" s="16" t="s">
        <v>33</v>
      </c>
      <c r="AX2005" s="16" t="s">
        <v>78</v>
      </c>
      <c r="AY2005" s="185" t="s">
        <v>169</v>
      </c>
    </row>
    <row r="2006" spans="2:51" s="14" customFormat="1">
      <c r="B2006" s="169"/>
      <c r="D2006" s="161" t="s">
        <v>178</v>
      </c>
      <c r="E2006" s="170" t="s">
        <v>1</v>
      </c>
      <c r="F2006" s="171" t="s">
        <v>1033</v>
      </c>
      <c r="H2006" s="170" t="s">
        <v>1</v>
      </c>
      <c r="I2006" s="172"/>
      <c r="L2006" s="169"/>
      <c r="M2006" s="173"/>
      <c r="N2006" s="174"/>
      <c r="O2006" s="174"/>
      <c r="P2006" s="174"/>
      <c r="Q2006" s="174"/>
      <c r="R2006" s="174"/>
      <c r="S2006" s="174"/>
      <c r="T2006" s="175"/>
      <c r="AT2006" s="170" t="s">
        <v>178</v>
      </c>
      <c r="AU2006" s="170" t="s">
        <v>176</v>
      </c>
      <c r="AV2006" s="14" t="s">
        <v>86</v>
      </c>
      <c r="AW2006" s="14" t="s">
        <v>33</v>
      </c>
      <c r="AX2006" s="14" t="s">
        <v>78</v>
      </c>
      <c r="AY2006" s="170" t="s">
        <v>169</v>
      </c>
    </row>
    <row r="2007" spans="2:51" s="14" customFormat="1">
      <c r="B2007" s="169"/>
      <c r="D2007" s="161" t="s">
        <v>178</v>
      </c>
      <c r="E2007" s="170" t="s">
        <v>1</v>
      </c>
      <c r="F2007" s="171" t="s">
        <v>2460</v>
      </c>
      <c r="H2007" s="170" t="s">
        <v>1</v>
      </c>
      <c r="I2007" s="172"/>
      <c r="L2007" s="169"/>
      <c r="M2007" s="173"/>
      <c r="N2007" s="174"/>
      <c r="O2007" s="174"/>
      <c r="P2007" s="174"/>
      <c r="Q2007" s="174"/>
      <c r="R2007" s="174"/>
      <c r="S2007" s="174"/>
      <c r="T2007" s="175"/>
      <c r="AT2007" s="170" t="s">
        <v>178</v>
      </c>
      <c r="AU2007" s="170" t="s">
        <v>176</v>
      </c>
      <c r="AV2007" s="14" t="s">
        <v>86</v>
      </c>
      <c r="AW2007" s="14" t="s">
        <v>33</v>
      </c>
      <c r="AX2007" s="14" t="s">
        <v>78</v>
      </c>
      <c r="AY2007" s="170" t="s">
        <v>169</v>
      </c>
    </row>
    <row r="2008" spans="2:51" s="14" customFormat="1">
      <c r="B2008" s="169"/>
      <c r="D2008" s="161" t="s">
        <v>178</v>
      </c>
      <c r="E2008" s="170" t="s">
        <v>1</v>
      </c>
      <c r="F2008" s="171" t="s">
        <v>2461</v>
      </c>
      <c r="H2008" s="170" t="s">
        <v>1</v>
      </c>
      <c r="I2008" s="172"/>
      <c r="L2008" s="169"/>
      <c r="M2008" s="173"/>
      <c r="N2008" s="174"/>
      <c r="O2008" s="174"/>
      <c r="P2008" s="174"/>
      <c r="Q2008" s="174"/>
      <c r="R2008" s="174"/>
      <c r="S2008" s="174"/>
      <c r="T2008" s="175"/>
      <c r="AT2008" s="170" t="s">
        <v>178</v>
      </c>
      <c r="AU2008" s="170" t="s">
        <v>176</v>
      </c>
      <c r="AV2008" s="14" t="s">
        <v>86</v>
      </c>
      <c r="AW2008" s="14" t="s">
        <v>33</v>
      </c>
      <c r="AX2008" s="14" t="s">
        <v>78</v>
      </c>
      <c r="AY2008" s="170" t="s">
        <v>169</v>
      </c>
    </row>
    <row r="2009" spans="2:51" s="13" customFormat="1">
      <c r="B2009" s="160"/>
      <c r="D2009" s="161" t="s">
        <v>178</v>
      </c>
      <c r="E2009" s="162" t="s">
        <v>1</v>
      </c>
      <c r="F2009" s="163" t="s">
        <v>2462</v>
      </c>
      <c r="H2009" s="164">
        <v>29.12</v>
      </c>
      <c r="I2009" s="165"/>
      <c r="L2009" s="160"/>
      <c r="M2009" s="166"/>
      <c r="N2009" s="167"/>
      <c r="O2009" s="167"/>
      <c r="P2009" s="167"/>
      <c r="Q2009" s="167"/>
      <c r="R2009" s="167"/>
      <c r="S2009" s="167"/>
      <c r="T2009" s="168"/>
      <c r="AT2009" s="162" t="s">
        <v>178</v>
      </c>
      <c r="AU2009" s="162" t="s">
        <v>176</v>
      </c>
      <c r="AV2009" s="13" t="s">
        <v>176</v>
      </c>
      <c r="AW2009" s="13" t="s">
        <v>33</v>
      </c>
      <c r="AX2009" s="13" t="s">
        <v>78</v>
      </c>
      <c r="AY2009" s="162" t="s">
        <v>169</v>
      </c>
    </row>
    <row r="2010" spans="2:51" s="13" customFormat="1">
      <c r="B2010" s="160"/>
      <c r="D2010" s="161" t="s">
        <v>178</v>
      </c>
      <c r="E2010" s="162" t="s">
        <v>1</v>
      </c>
      <c r="F2010" s="163" t="s">
        <v>2463</v>
      </c>
      <c r="H2010" s="164">
        <v>-7.31</v>
      </c>
      <c r="I2010" s="165"/>
      <c r="L2010" s="160"/>
      <c r="M2010" s="166"/>
      <c r="N2010" s="167"/>
      <c r="O2010" s="167"/>
      <c r="P2010" s="167"/>
      <c r="Q2010" s="167"/>
      <c r="R2010" s="167"/>
      <c r="S2010" s="167"/>
      <c r="T2010" s="168"/>
      <c r="AT2010" s="162" t="s">
        <v>178</v>
      </c>
      <c r="AU2010" s="162" t="s">
        <v>176</v>
      </c>
      <c r="AV2010" s="13" t="s">
        <v>176</v>
      </c>
      <c r="AW2010" s="13" t="s">
        <v>33</v>
      </c>
      <c r="AX2010" s="13" t="s">
        <v>78</v>
      </c>
      <c r="AY2010" s="162" t="s">
        <v>169</v>
      </c>
    </row>
    <row r="2011" spans="2:51" s="13" customFormat="1">
      <c r="B2011" s="160"/>
      <c r="D2011" s="161" t="s">
        <v>178</v>
      </c>
      <c r="E2011" s="162" t="s">
        <v>1</v>
      </c>
      <c r="F2011" s="163" t="s">
        <v>2464</v>
      </c>
      <c r="H2011" s="164">
        <v>1.22</v>
      </c>
      <c r="I2011" s="165"/>
      <c r="L2011" s="160"/>
      <c r="M2011" s="166"/>
      <c r="N2011" s="167"/>
      <c r="O2011" s="167"/>
      <c r="P2011" s="167"/>
      <c r="Q2011" s="167"/>
      <c r="R2011" s="167"/>
      <c r="S2011" s="167"/>
      <c r="T2011" s="168"/>
      <c r="AT2011" s="162" t="s">
        <v>178</v>
      </c>
      <c r="AU2011" s="162" t="s">
        <v>176</v>
      </c>
      <c r="AV2011" s="13" t="s">
        <v>176</v>
      </c>
      <c r="AW2011" s="13" t="s">
        <v>33</v>
      </c>
      <c r="AX2011" s="13" t="s">
        <v>78</v>
      </c>
      <c r="AY2011" s="162" t="s">
        <v>169</v>
      </c>
    </row>
    <row r="2012" spans="2:51" s="16" customFormat="1">
      <c r="B2012" s="184"/>
      <c r="D2012" s="161" t="s">
        <v>178</v>
      </c>
      <c r="E2012" s="185" t="s">
        <v>1</v>
      </c>
      <c r="F2012" s="186" t="s">
        <v>201</v>
      </c>
      <c r="H2012" s="187">
        <v>23.03</v>
      </c>
      <c r="I2012" s="188"/>
      <c r="L2012" s="184"/>
      <c r="M2012" s="189"/>
      <c r="N2012" s="190"/>
      <c r="O2012" s="190"/>
      <c r="P2012" s="190"/>
      <c r="Q2012" s="190"/>
      <c r="R2012" s="190"/>
      <c r="S2012" s="190"/>
      <c r="T2012" s="191"/>
      <c r="AT2012" s="185" t="s">
        <v>178</v>
      </c>
      <c r="AU2012" s="185" t="s">
        <v>176</v>
      </c>
      <c r="AV2012" s="16" t="s">
        <v>187</v>
      </c>
      <c r="AW2012" s="16" t="s">
        <v>33</v>
      </c>
      <c r="AX2012" s="16" t="s">
        <v>78</v>
      </c>
      <c r="AY2012" s="185" t="s">
        <v>169</v>
      </c>
    </row>
    <row r="2013" spans="2:51" s="14" customFormat="1">
      <c r="B2013" s="169"/>
      <c r="D2013" s="161" t="s">
        <v>178</v>
      </c>
      <c r="E2013" s="170" t="s">
        <v>1</v>
      </c>
      <c r="F2013" s="171" t="s">
        <v>2465</v>
      </c>
      <c r="H2013" s="170" t="s">
        <v>1</v>
      </c>
      <c r="I2013" s="172"/>
      <c r="L2013" s="169"/>
      <c r="M2013" s="173"/>
      <c r="N2013" s="174"/>
      <c r="O2013" s="174"/>
      <c r="P2013" s="174"/>
      <c r="Q2013" s="174"/>
      <c r="R2013" s="174"/>
      <c r="S2013" s="174"/>
      <c r="T2013" s="175"/>
      <c r="AT2013" s="170" t="s">
        <v>178</v>
      </c>
      <c r="AU2013" s="170" t="s">
        <v>176</v>
      </c>
      <c r="AV2013" s="14" t="s">
        <v>86</v>
      </c>
      <c r="AW2013" s="14" t="s">
        <v>33</v>
      </c>
      <c r="AX2013" s="14" t="s">
        <v>78</v>
      </c>
      <c r="AY2013" s="170" t="s">
        <v>169</v>
      </c>
    </row>
    <row r="2014" spans="2:51" s="13" customFormat="1">
      <c r="B2014" s="160"/>
      <c r="D2014" s="161" t="s">
        <v>178</v>
      </c>
      <c r="E2014" s="162" t="s">
        <v>1</v>
      </c>
      <c r="F2014" s="163" t="s">
        <v>2466</v>
      </c>
      <c r="H2014" s="164">
        <v>82.04</v>
      </c>
      <c r="I2014" s="165"/>
      <c r="L2014" s="160"/>
      <c r="M2014" s="166"/>
      <c r="N2014" s="167"/>
      <c r="O2014" s="167"/>
      <c r="P2014" s="167"/>
      <c r="Q2014" s="167"/>
      <c r="R2014" s="167"/>
      <c r="S2014" s="167"/>
      <c r="T2014" s="168"/>
      <c r="AT2014" s="162" t="s">
        <v>178</v>
      </c>
      <c r="AU2014" s="162" t="s">
        <v>176</v>
      </c>
      <c r="AV2014" s="13" t="s">
        <v>176</v>
      </c>
      <c r="AW2014" s="13" t="s">
        <v>33</v>
      </c>
      <c r="AX2014" s="13" t="s">
        <v>78</v>
      </c>
      <c r="AY2014" s="162" t="s">
        <v>169</v>
      </c>
    </row>
    <row r="2015" spans="2:51" s="13" customFormat="1">
      <c r="B2015" s="160"/>
      <c r="D2015" s="161" t="s">
        <v>178</v>
      </c>
      <c r="E2015" s="162" t="s">
        <v>1</v>
      </c>
      <c r="F2015" s="163" t="s">
        <v>2467</v>
      </c>
      <c r="H2015" s="164">
        <v>-24.061</v>
      </c>
      <c r="I2015" s="165"/>
      <c r="L2015" s="160"/>
      <c r="M2015" s="166"/>
      <c r="N2015" s="167"/>
      <c r="O2015" s="167"/>
      <c r="P2015" s="167"/>
      <c r="Q2015" s="167"/>
      <c r="R2015" s="167"/>
      <c r="S2015" s="167"/>
      <c r="T2015" s="168"/>
      <c r="AT2015" s="162" t="s">
        <v>178</v>
      </c>
      <c r="AU2015" s="162" t="s">
        <v>176</v>
      </c>
      <c r="AV2015" s="13" t="s">
        <v>176</v>
      </c>
      <c r="AW2015" s="13" t="s">
        <v>33</v>
      </c>
      <c r="AX2015" s="13" t="s">
        <v>78</v>
      </c>
      <c r="AY2015" s="162" t="s">
        <v>169</v>
      </c>
    </row>
    <row r="2016" spans="2:51" s="13" customFormat="1">
      <c r="B2016" s="160"/>
      <c r="D2016" s="161" t="s">
        <v>178</v>
      </c>
      <c r="E2016" s="162" t="s">
        <v>1</v>
      </c>
      <c r="F2016" s="163" t="s">
        <v>1040</v>
      </c>
      <c r="H2016" s="164">
        <v>1.9630000000000001</v>
      </c>
      <c r="I2016" s="165"/>
      <c r="L2016" s="160"/>
      <c r="M2016" s="166"/>
      <c r="N2016" s="167"/>
      <c r="O2016" s="167"/>
      <c r="P2016" s="167"/>
      <c r="Q2016" s="167"/>
      <c r="R2016" s="167"/>
      <c r="S2016" s="167"/>
      <c r="T2016" s="168"/>
      <c r="AT2016" s="162" t="s">
        <v>178</v>
      </c>
      <c r="AU2016" s="162" t="s">
        <v>176</v>
      </c>
      <c r="AV2016" s="13" t="s">
        <v>176</v>
      </c>
      <c r="AW2016" s="13" t="s">
        <v>33</v>
      </c>
      <c r="AX2016" s="13" t="s">
        <v>78</v>
      </c>
      <c r="AY2016" s="162" t="s">
        <v>169</v>
      </c>
    </row>
    <row r="2017" spans="2:51" s="13" customFormat="1">
      <c r="B2017" s="160"/>
      <c r="D2017" s="161" t="s">
        <v>178</v>
      </c>
      <c r="E2017" s="162" t="s">
        <v>1</v>
      </c>
      <c r="F2017" s="163" t="s">
        <v>2468</v>
      </c>
      <c r="H2017" s="164">
        <v>2.08</v>
      </c>
      <c r="I2017" s="165"/>
      <c r="L2017" s="160"/>
      <c r="M2017" s="166"/>
      <c r="N2017" s="167"/>
      <c r="O2017" s="167"/>
      <c r="P2017" s="167"/>
      <c r="Q2017" s="167"/>
      <c r="R2017" s="167"/>
      <c r="S2017" s="167"/>
      <c r="T2017" s="168"/>
      <c r="AT2017" s="162" t="s">
        <v>178</v>
      </c>
      <c r="AU2017" s="162" t="s">
        <v>176</v>
      </c>
      <c r="AV2017" s="13" t="s">
        <v>176</v>
      </c>
      <c r="AW2017" s="13" t="s">
        <v>33</v>
      </c>
      <c r="AX2017" s="13" t="s">
        <v>78</v>
      </c>
      <c r="AY2017" s="162" t="s">
        <v>169</v>
      </c>
    </row>
    <row r="2018" spans="2:51" s="16" customFormat="1">
      <c r="B2018" s="184"/>
      <c r="D2018" s="161" t="s">
        <v>178</v>
      </c>
      <c r="E2018" s="185" t="s">
        <v>1</v>
      </c>
      <c r="F2018" s="186" t="s">
        <v>201</v>
      </c>
      <c r="H2018" s="187">
        <v>62.022000000000006</v>
      </c>
      <c r="I2018" s="188"/>
      <c r="L2018" s="184"/>
      <c r="M2018" s="189"/>
      <c r="N2018" s="190"/>
      <c r="O2018" s="190"/>
      <c r="P2018" s="190"/>
      <c r="Q2018" s="190"/>
      <c r="R2018" s="190"/>
      <c r="S2018" s="190"/>
      <c r="T2018" s="191"/>
      <c r="AT2018" s="185" t="s">
        <v>178</v>
      </c>
      <c r="AU2018" s="185" t="s">
        <v>176</v>
      </c>
      <c r="AV2018" s="16" t="s">
        <v>187</v>
      </c>
      <c r="AW2018" s="16" t="s">
        <v>33</v>
      </c>
      <c r="AX2018" s="16" t="s">
        <v>78</v>
      </c>
      <c r="AY2018" s="185" t="s">
        <v>169</v>
      </c>
    </row>
    <row r="2019" spans="2:51" s="14" customFormat="1">
      <c r="B2019" s="169"/>
      <c r="D2019" s="161" t="s">
        <v>178</v>
      </c>
      <c r="E2019" s="170" t="s">
        <v>1</v>
      </c>
      <c r="F2019" s="171" t="s">
        <v>2469</v>
      </c>
      <c r="H2019" s="170" t="s">
        <v>1</v>
      </c>
      <c r="I2019" s="172"/>
      <c r="L2019" s="169"/>
      <c r="M2019" s="173"/>
      <c r="N2019" s="174"/>
      <c r="O2019" s="174"/>
      <c r="P2019" s="174"/>
      <c r="Q2019" s="174"/>
      <c r="R2019" s="174"/>
      <c r="S2019" s="174"/>
      <c r="T2019" s="175"/>
      <c r="AT2019" s="170" t="s">
        <v>178</v>
      </c>
      <c r="AU2019" s="170" t="s">
        <v>176</v>
      </c>
      <c r="AV2019" s="14" t="s">
        <v>86</v>
      </c>
      <c r="AW2019" s="14" t="s">
        <v>33</v>
      </c>
      <c r="AX2019" s="14" t="s">
        <v>78</v>
      </c>
      <c r="AY2019" s="170" t="s">
        <v>169</v>
      </c>
    </row>
    <row r="2020" spans="2:51" s="13" customFormat="1">
      <c r="B2020" s="160"/>
      <c r="D2020" s="161" t="s">
        <v>178</v>
      </c>
      <c r="E2020" s="162" t="s">
        <v>1</v>
      </c>
      <c r="F2020" s="163" t="s">
        <v>2470</v>
      </c>
      <c r="H2020" s="164">
        <v>37.520000000000003</v>
      </c>
      <c r="I2020" s="165"/>
      <c r="L2020" s="160"/>
      <c r="M2020" s="166"/>
      <c r="N2020" s="167"/>
      <c r="O2020" s="167"/>
      <c r="P2020" s="167"/>
      <c r="Q2020" s="167"/>
      <c r="R2020" s="167"/>
      <c r="S2020" s="167"/>
      <c r="T2020" s="168"/>
      <c r="AT2020" s="162" t="s">
        <v>178</v>
      </c>
      <c r="AU2020" s="162" t="s">
        <v>176</v>
      </c>
      <c r="AV2020" s="13" t="s">
        <v>176</v>
      </c>
      <c r="AW2020" s="13" t="s">
        <v>33</v>
      </c>
      <c r="AX2020" s="13" t="s">
        <v>78</v>
      </c>
      <c r="AY2020" s="162" t="s">
        <v>169</v>
      </c>
    </row>
    <row r="2021" spans="2:51" s="13" customFormat="1">
      <c r="B2021" s="160"/>
      <c r="D2021" s="161" t="s">
        <v>178</v>
      </c>
      <c r="E2021" s="162" t="s">
        <v>1</v>
      </c>
      <c r="F2021" s="163" t="s">
        <v>2471</v>
      </c>
      <c r="H2021" s="164">
        <v>-12.132</v>
      </c>
      <c r="I2021" s="165"/>
      <c r="L2021" s="160"/>
      <c r="M2021" s="166"/>
      <c r="N2021" s="167"/>
      <c r="O2021" s="167"/>
      <c r="P2021" s="167"/>
      <c r="Q2021" s="167"/>
      <c r="R2021" s="167"/>
      <c r="S2021" s="167"/>
      <c r="T2021" s="168"/>
      <c r="AT2021" s="162" t="s">
        <v>178</v>
      </c>
      <c r="AU2021" s="162" t="s">
        <v>176</v>
      </c>
      <c r="AV2021" s="13" t="s">
        <v>176</v>
      </c>
      <c r="AW2021" s="13" t="s">
        <v>33</v>
      </c>
      <c r="AX2021" s="13" t="s">
        <v>78</v>
      </c>
      <c r="AY2021" s="162" t="s">
        <v>169</v>
      </c>
    </row>
    <row r="2022" spans="2:51" s="13" customFormat="1">
      <c r="B2022" s="160"/>
      <c r="D2022" s="161" t="s">
        <v>178</v>
      </c>
      <c r="E2022" s="162" t="s">
        <v>1</v>
      </c>
      <c r="F2022" s="163" t="s">
        <v>1055</v>
      </c>
      <c r="H2022" s="164">
        <v>0.96199999999999997</v>
      </c>
      <c r="I2022" s="165"/>
      <c r="L2022" s="160"/>
      <c r="M2022" s="166"/>
      <c r="N2022" s="167"/>
      <c r="O2022" s="167"/>
      <c r="P2022" s="167"/>
      <c r="Q2022" s="167"/>
      <c r="R2022" s="167"/>
      <c r="S2022" s="167"/>
      <c r="T2022" s="168"/>
      <c r="AT2022" s="162" t="s">
        <v>178</v>
      </c>
      <c r="AU2022" s="162" t="s">
        <v>176</v>
      </c>
      <c r="AV2022" s="13" t="s">
        <v>176</v>
      </c>
      <c r="AW2022" s="13" t="s">
        <v>33</v>
      </c>
      <c r="AX2022" s="13" t="s">
        <v>78</v>
      </c>
      <c r="AY2022" s="162" t="s">
        <v>169</v>
      </c>
    </row>
    <row r="2023" spans="2:51" s="16" customFormat="1">
      <c r="B2023" s="184"/>
      <c r="D2023" s="161" t="s">
        <v>178</v>
      </c>
      <c r="E2023" s="185" t="s">
        <v>1</v>
      </c>
      <c r="F2023" s="186" t="s">
        <v>201</v>
      </c>
      <c r="H2023" s="187">
        <v>26.350000000000005</v>
      </c>
      <c r="I2023" s="188"/>
      <c r="L2023" s="184"/>
      <c r="M2023" s="189"/>
      <c r="N2023" s="190"/>
      <c r="O2023" s="190"/>
      <c r="P2023" s="190"/>
      <c r="Q2023" s="190"/>
      <c r="R2023" s="190"/>
      <c r="S2023" s="190"/>
      <c r="T2023" s="191"/>
      <c r="AT2023" s="185" t="s">
        <v>178</v>
      </c>
      <c r="AU2023" s="185" t="s">
        <v>176</v>
      </c>
      <c r="AV2023" s="16" t="s">
        <v>187</v>
      </c>
      <c r="AW2023" s="16" t="s">
        <v>33</v>
      </c>
      <c r="AX2023" s="16" t="s">
        <v>78</v>
      </c>
      <c r="AY2023" s="185" t="s">
        <v>169</v>
      </c>
    </row>
    <row r="2024" spans="2:51" s="14" customFormat="1">
      <c r="B2024" s="169"/>
      <c r="D2024" s="161" t="s">
        <v>178</v>
      </c>
      <c r="E2024" s="170" t="s">
        <v>1</v>
      </c>
      <c r="F2024" s="171" t="s">
        <v>2472</v>
      </c>
      <c r="H2024" s="170" t="s">
        <v>1</v>
      </c>
      <c r="I2024" s="172"/>
      <c r="L2024" s="169"/>
      <c r="M2024" s="173"/>
      <c r="N2024" s="174"/>
      <c r="O2024" s="174"/>
      <c r="P2024" s="174"/>
      <c r="Q2024" s="174"/>
      <c r="R2024" s="174"/>
      <c r="S2024" s="174"/>
      <c r="T2024" s="175"/>
      <c r="AT2024" s="170" t="s">
        <v>178</v>
      </c>
      <c r="AU2024" s="170" t="s">
        <v>176</v>
      </c>
      <c r="AV2024" s="14" t="s">
        <v>86</v>
      </c>
      <c r="AW2024" s="14" t="s">
        <v>33</v>
      </c>
      <c r="AX2024" s="14" t="s">
        <v>78</v>
      </c>
      <c r="AY2024" s="170" t="s">
        <v>169</v>
      </c>
    </row>
    <row r="2025" spans="2:51" s="13" customFormat="1">
      <c r="B2025" s="160"/>
      <c r="D2025" s="161" t="s">
        <v>178</v>
      </c>
      <c r="E2025" s="162" t="s">
        <v>1</v>
      </c>
      <c r="F2025" s="163" t="s">
        <v>2473</v>
      </c>
      <c r="H2025" s="164">
        <v>54.88</v>
      </c>
      <c r="I2025" s="165"/>
      <c r="L2025" s="160"/>
      <c r="M2025" s="166"/>
      <c r="N2025" s="167"/>
      <c r="O2025" s="167"/>
      <c r="P2025" s="167"/>
      <c r="Q2025" s="167"/>
      <c r="R2025" s="167"/>
      <c r="S2025" s="167"/>
      <c r="T2025" s="168"/>
      <c r="AT2025" s="162" t="s">
        <v>178</v>
      </c>
      <c r="AU2025" s="162" t="s">
        <v>176</v>
      </c>
      <c r="AV2025" s="13" t="s">
        <v>176</v>
      </c>
      <c r="AW2025" s="13" t="s">
        <v>33</v>
      </c>
      <c r="AX2025" s="13" t="s">
        <v>78</v>
      </c>
      <c r="AY2025" s="162" t="s">
        <v>169</v>
      </c>
    </row>
    <row r="2026" spans="2:51" s="13" customFormat="1">
      <c r="B2026" s="160"/>
      <c r="D2026" s="161" t="s">
        <v>178</v>
      </c>
      <c r="E2026" s="162" t="s">
        <v>1</v>
      </c>
      <c r="F2026" s="163" t="s">
        <v>2474</v>
      </c>
      <c r="H2026" s="164">
        <v>-9.2910000000000004</v>
      </c>
      <c r="I2026" s="165"/>
      <c r="L2026" s="160"/>
      <c r="M2026" s="166"/>
      <c r="N2026" s="167"/>
      <c r="O2026" s="167"/>
      <c r="P2026" s="167"/>
      <c r="Q2026" s="167"/>
      <c r="R2026" s="167"/>
      <c r="S2026" s="167"/>
      <c r="T2026" s="168"/>
      <c r="AT2026" s="162" t="s">
        <v>178</v>
      </c>
      <c r="AU2026" s="162" t="s">
        <v>176</v>
      </c>
      <c r="AV2026" s="13" t="s">
        <v>176</v>
      </c>
      <c r="AW2026" s="13" t="s">
        <v>33</v>
      </c>
      <c r="AX2026" s="13" t="s">
        <v>78</v>
      </c>
      <c r="AY2026" s="162" t="s">
        <v>169</v>
      </c>
    </row>
    <row r="2027" spans="2:51" s="13" customFormat="1">
      <c r="B2027" s="160"/>
      <c r="D2027" s="161" t="s">
        <v>178</v>
      </c>
      <c r="E2027" s="162" t="s">
        <v>1</v>
      </c>
      <c r="F2027" s="163" t="s">
        <v>1041</v>
      </c>
      <c r="H2027" s="164">
        <v>2.8730000000000002</v>
      </c>
      <c r="I2027" s="165"/>
      <c r="L2027" s="160"/>
      <c r="M2027" s="166"/>
      <c r="N2027" s="167"/>
      <c r="O2027" s="167"/>
      <c r="P2027" s="167"/>
      <c r="Q2027" s="167"/>
      <c r="R2027" s="167"/>
      <c r="S2027" s="167"/>
      <c r="T2027" s="168"/>
      <c r="AT2027" s="162" t="s">
        <v>178</v>
      </c>
      <c r="AU2027" s="162" t="s">
        <v>176</v>
      </c>
      <c r="AV2027" s="13" t="s">
        <v>176</v>
      </c>
      <c r="AW2027" s="13" t="s">
        <v>33</v>
      </c>
      <c r="AX2027" s="13" t="s">
        <v>78</v>
      </c>
      <c r="AY2027" s="162" t="s">
        <v>169</v>
      </c>
    </row>
    <row r="2028" spans="2:51" s="16" customFormat="1">
      <c r="B2028" s="184"/>
      <c r="D2028" s="161" t="s">
        <v>178</v>
      </c>
      <c r="E2028" s="185" t="s">
        <v>1</v>
      </c>
      <c r="F2028" s="186" t="s">
        <v>201</v>
      </c>
      <c r="H2028" s="187">
        <v>48.461999999999996</v>
      </c>
      <c r="I2028" s="188"/>
      <c r="L2028" s="184"/>
      <c r="M2028" s="189"/>
      <c r="N2028" s="190"/>
      <c r="O2028" s="190"/>
      <c r="P2028" s="190"/>
      <c r="Q2028" s="190"/>
      <c r="R2028" s="190"/>
      <c r="S2028" s="190"/>
      <c r="T2028" s="191"/>
      <c r="AT2028" s="185" t="s">
        <v>178</v>
      </c>
      <c r="AU2028" s="185" t="s">
        <v>176</v>
      </c>
      <c r="AV2028" s="16" t="s">
        <v>187</v>
      </c>
      <c r="AW2028" s="16" t="s">
        <v>33</v>
      </c>
      <c r="AX2028" s="16" t="s">
        <v>78</v>
      </c>
      <c r="AY2028" s="185" t="s">
        <v>169</v>
      </c>
    </row>
    <row r="2029" spans="2:51" s="14" customFormat="1">
      <c r="B2029" s="169"/>
      <c r="D2029" s="161" t="s">
        <v>178</v>
      </c>
      <c r="E2029" s="170" t="s">
        <v>1</v>
      </c>
      <c r="F2029" s="171" t="s">
        <v>2475</v>
      </c>
      <c r="H2029" s="170" t="s">
        <v>1</v>
      </c>
      <c r="I2029" s="172"/>
      <c r="L2029" s="169"/>
      <c r="M2029" s="173"/>
      <c r="N2029" s="174"/>
      <c r="O2029" s="174"/>
      <c r="P2029" s="174"/>
      <c r="Q2029" s="174"/>
      <c r="R2029" s="174"/>
      <c r="S2029" s="174"/>
      <c r="T2029" s="175"/>
      <c r="AT2029" s="170" t="s">
        <v>178</v>
      </c>
      <c r="AU2029" s="170" t="s">
        <v>176</v>
      </c>
      <c r="AV2029" s="14" t="s">
        <v>86</v>
      </c>
      <c r="AW2029" s="14" t="s">
        <v>33</v>
      </c>
      <c r="AX2029" s="14" t="s">
        <v>78</v>
      </c>
      <c r="AY2029" s="170" t="s">
        <v>169</v>
      </c>
    </row>
    <row r="2030" spans="2:51" s="13" customFormat="1">
      <c r="B2030" s="160"/>
      <c r="D2030" s="161" t="s">
        <v>178</v>
      </c>
      <c r="E2030" s="162" t="s">
        <v>1</v>
      </c>
      <c r="F2030" s="163" t="s">
        <v>2476</v>
      </c>
      <c r="H2030" s="164">
        <v>73.92</v>
      </c>
      <c r="I2030" s="165"/>
      <c r="L2030" s="160"/>
      <c r="M2030" s="166"/>
      <c r="N2030" s="167"/>
      <c r="O2030" s="167"/>
      <c r="P2030" s="167"/>
      <c r="Q2030" s="167"/>
      <c r="R2030" s="167"/>
      <c r="S2030" s="167"/>
      <c r="T2030" s="168"/>
      <c r="AT2030" s="162" t="s">
        <v>178</v>
      </c>
      <c r="AU2030" s="162" t="s">
        <v>176</v>
      </c>
      <c r="AV2030" s="13" t="s">
        <v>176</v>
      </c>
      <c r="AW2030" s="13" t="s">
        <v>33</v>
      </c>
      <c r="AX2030" s="13" t="s">
        <v>78</v>
      </c>
      <c r="AY2030" s="162" t="s">
        <v>169</v>
      </c>
    </row>
    <row r="2031" spans="2:51" s="13" customFormat="1">
      <c r="B2031" s="160"/>
      <c r="D2031" s="161" t="s">
        <v>178</v>
      </c>
      <c r="E2031" s="162" t="s">
        <v>1</v>
      </c>
      <c r="F2031" s="163" t="s">
        <v>2477</v>
      </c>
      <c r="H2031" s="164">
        <v>-11.196</v>
      </c>
      <c r="I2031" s="165"/>
      <c r="L2031" s="160"/>
      <c r="M2031" s="166"/>
      <c r="N2031" s="167"/>
      <c r="O2031" s="167"/>
      <c r="P2031" s="167"/>
      <c r="Q2031" s="167"/>
      <c r="R2031" s="167"/>
      <c r="S2031" s="167"/>
      <c r="T2031" s="168"/>
      <c r="AT2031" s="162" t="s">
        <v>178</v>
      </c>
      <c r="AU2031" s="162" t="s">
        <v>176</v>
      </c>
      <c r="AV2031" s="13" t="s">
        <v>176</v>
      </c>
      <c r="AW2031" s="13" t="s">
        <v>33</v>
      </c>
      <c r="AX2031" s="13" t="s">
        <v>78</v>
      </c>
      <c r="AY2031" s="162" t="s">
        <v>169</v>
      </c>
    </row>
    <row r="2032" spans="2:51" s="13" customFormat="1">
      <c r="B2032" s="160"/>
      <c r="D2032" s="161" t="s">
        <v>178</v>
      </c>
      <c r="E2032" s="162" t="s">
        <v>1</v>
      </c>
      <c r="F2032" s="163" t="s">
        <v>2478</v>
      </c>
      <c r="H2032" s="164">
        <v>3.4319999999999999</v>
      </c>
      <c r="I2032" s="165"/>
      <c r="L2032" s="160"/>
      <c r="M2032" s="166"/>
      <c r="N2032" s="167"/>
      <c r="O2032" s="167"/>
      <c r="P2032" s="167"/>
      <c r="Q2032" s="167"/>
      <c r="R2032" s="167"/>
      <c r="S2032" s="167"/>
      <c r="T2032" s="168"/>
      <c r="AT2032" s="162" t="s">
        <v>178</v>
      </c>
      <c r="AU2032" s="162" t="s">
        <v>176</v>
      </c>
      <c r="AV2032" s="13" t="s">
        <v>176</v>
      </c>
      <c r="AW2032" s="13" t="s">
        <v>33</v>
      </c>
      <c r="AX2032" s="13" t="s">
        <v>78</v>
      </c>
      <c r="AY2032" s="162" t="s">
        <v>169</v>
      </c>
    </row>
    <row r="2033" spans="1:65" s="16" customFormat="1">
      <c r="B2033" s="184"/>
      <c r="D2033" s="161" t="s">
        <v>178</v>
      </c>
      <c r="E2033" s="185" t="s">
        <v>1</v>
      </c>
      <c r="F2033" s="186" t="s">
        <v>201</v>
      </c>
      <c r="H2033" s="187">
        <v>66.156000000000006</v>
      </c>
      <c r="I2033" s="188"/>
      <c r="L2033" s="184"/>
      <c r="M2033" s="189"/>
      <c r="N2033" s="190"/>
      <c r="O2033" s="190"/>
      <c r="P2033" s="190"/>
      <c r="Q2033" s="190"/>
      <c r="R2033" s="190"/>
      <c r="S2033" s="190"/>
      <c r="T2033" s="191"/>
      <c r="AT2033" s="185" t="s">
        <v>178</v>
      </c>
      <c r="AU2033" s="185" t="s">
        <v>176</v>
      </c>
      <c r="AV2033" s="16" t="s">
        <v>187</v>
      </c>
      <c r="AW2033" s="16" t="s">
        <v>33</v>
      </c>
      <c r="AX2033" s="16" t="s">
        <v>78</v>
      </c>
      <c r="AY2033" s="185" t="s">
        <v>169</v>
      </c>
    </row>
    <row r="2034" spans="1:65" s="14" customFormat="1">
      <c r="B2034" s="169"/>
      <c r="D2034" s="161" t="s">
        <v>178</v>
      </c>
      <c r="E2034" s="170" t="s">
        <v>1</v>
      </c>
      <c r="F2034" s="171" t="s">
        <v>2479</v>
      </c>
      <c r="H2034" s="170" t="s">
        <v>1</v>
      </c>
      <c r="I2034" s="172"/>
      <c r="L2034" s="169"/>
      <c r="M2034" s="173"/>
      <c r="N2034" s="174"/>
      <c r="O2034" s="174"/>
      <c r="P2034" s="174"/>
      <c r="Q2034" s="174"/>
      <c r="R2034" s="174"/>
      <c r="S2034" s="174"/>
      <c r="T2034" s="175"/>
      <c r="AT2034" s="170" t="s">
        <v>178</v>
      </c>
      <c r="AU2034" s="170" t="s">
        <v>176</v>
      </c>
      <c r="AV2034" s="14" t="s">
        <v>86</v>
      </c>
      <c r="AW2034" s="14" t="s">
        <v>33</v>
      </c>
      <c r="AX2034" s="14" t="s">
        <v>78</v>
      </c>
      <c r="AY2034" s="170" t="s">
        <v>169</v>
      </c>
    </row>
    <row r="2035" spans="1:65" s="13" customFormat="1">
      <c r="B2035" s="160"/>
      <c r="D2035" s="161" t="s">
        <v>178</v>
      </c>
      <c r="E2035" s="162" t="s">
        <v>1</v>
      </c>
      <c r="F2035" s="163" t="s">
        <v>2480</v>
      </c>
      <c r="H2035" s="164">
        <v>28.25</v>
      </c>
      <c r="I2035" s="165"/>
      <c r="L2035" s="160"/>
      <c r="M2035" s="166"/>
      <c r="N2035" s="167"/>
      <c r="O2035" s="167"/>
      <c r="P2035" s="167"/>
      <c r="Q2035" s="167"/>
      <c r="R2035" s="167"/>
      <c r="S2035" s="167"/>
      <c r="T2035" s="168"/>
      <c r="AT2035" s="162" t="s">
        <v>178</v>
      </c>
      <c r="AU2035" s="162" t="s">
        <v>176</v>
      </c>
      <c r="AV2035" s="13" t="s">
        <v>176</v>
      </c>
      <c r="AW2035" s="13" t="s">
        <v>33</v>
      </c>
      <c r="AX2035" s="13" t="s">
        <v>78</v>
      </c>
      <c r="AY2035" s="162" t="s">
        <v>169</v>
      </c>
    </row>
    <row r="2036" spans="1:65" s="16" customFormat="1">
      <c r="B2036" s="184"/>
      <c r="D2036" s="161" t="s">
        <v>178</v>
      </c>
      <c r="E2036" s="185" t="s">
        <v>1</v>
      </c>
      <c r="F2036" s="186" t="s">
        <v>201</v>
      </c>
      <c r="H2036" s="187">
        <v>28.25</v>
      </c>
      <c r="I2036" s="188"/>
      <c r="L2036" s="184"/>
      <c r="M2036" s="189"/>
      <c r="N2036" s="190"/>
      <c r="O2036" s="190"/>
      <c r="P2036" s="190"/>
      <c r="Q2036" s="190"/>
      <c r="R2036" s="190"/>
      <c r="S2036" s="190"/>
      <c r="T2036" s="191"/>
      <c r="AT2036" s="185" t="s">
        <v>178</v>
      </c>
      <c r="AU2036" s="185" t="s">
        <v>176</v>
      </c>
      <c r="AV2036" s="16" t="s">
        <v>187</v>
      </c>
      <c r="AW2036" s="16" t="s">
        <v>33</v>
      </c>
      <c r="AX2036" s="16" t="s">
        <v>78</v>
      </c>
      <c r="AY2036" s="185" t="s">
        <v>169</v>
      </c>
    </row>
    <row r="2037" spans="1:65" s="14" customFormat="1">
      <c r="B2037" s="169"/>
      <c r="D2037" s="161" t="s">
        <v>178</v>
      </c>
      <c r="E2037" s="170" t="s">
        <v>1</v>
      </c>
      <c r="F2037" s="171" t="s">
        <v>2481</v>
      </c>
      <c r="H2037" s="170" t="s">
        <v>1</v>
      </c>
      <c r="I2037" s="172"/>
      <c r="L2037" s="169"/>
      <c r="M2037" s="173"/>
      <c r="N2037" s="174"/>
      <c r="O2037" s="174"/>
      <c r="P2037" s="174"/>
      <c r="Q2037" s="174"/>
      <c r="R2037" s="174"/>
      <c r="S2037" s="174"/>
      <c r="T2037" s="175"/>
      <c r="AT2037" s="170" t="s">
        <v>178</v>
      </c>
      <c r="AU2037" s="170" t="s">
        <v>176</v>
      </c>
      <c r="AV2037" s="14" t="s">
        <v>86</v>
      </c>
      <c r="AW2037" s="14" t="s">
        <v>33</v>
      </c>
      <c r="AX2037" s="14" t="s">
        <v>78</v>
      </c>
      <c r="AY2037" s="170" t="s">
        <v>169</v>
      </c>
    </row>
    <row r="2038" spans="1:65" s="13" customFormat="1">
      <c r="B2038" s="160"/>
      <c r="D2038" s="161" t="s">
        <v>178</v>
      </c>
      <c r="E2038" s="162" t="s">
        <v>1</v>
      </c>
      <c r="F2038" s="163" t="s">
        <v>2482</v>
      </c>
      <c r="H2038" s="164">
        <v>52.92</v>
      </c>
      <c r="I2038" s="165"/>
      <c r="L2038" s="160"/>
      <c r="M2038" s="166"/>
      <c r="N2038" s="167"/>
      <c r="O2038" s="167"/>
      <c r="P2038" s="167"/>
      <c r="Q2038" s="167"/>
      <c r="R2038" s="167"/>
      <c r="S2038" s="167"/>
      <c r="T2038" s="168"/>
      <c r="AT2038" s="162" t="s">
        <v>178</v>
      </c>
      <c r="AU2038" s="162" t="s">
        <v>176</v>
      </c>
      <c r="AV2038" s="13" t="s">
        <v>176</v>
      </c>
      <c r="AW2038" s="13" t="s">
        <v>33</v>
      </c>
      <c r="AX2038" s="13" t="s">
        <v>78</v>
      </c>
      <c r="AY2038" s="162" t="s">
        <v>169</v>
      </c>
    </row>
    <row r="2039" spans="1:65" s="13" customFormat="1">
      <c r="B2039" s="160"/>
      <c r="D2039" s="161" t="s">
        <v>178</v>
      </c>
      <c r="E2039" s="162" t="s">
        <v>1</v>
      </c>
      <c r="F2039" s="163" t="s">
        <v>2483</v>
      </c>
      <c r="H2039" s="164">
        <v>-11.718</v>
      </c>
      <c r="I2039" s="165"/>
      <c r="L2039" s="160"/>
      <c r="M2039" s="166"/>
      <c r="N2039" s="167"/>
      <c r="O2039" s="167"/>
      <c r="P2039" s="167"/>
      <c r="Q2039" s="167"/>
      <c r="R2039" s="167"/>
      <c r="S2039" s="167"/>
      <c r="T2039" s="168"/>
      <c r="AT2039" s="162" t="s">
        <v>178</v>
      </c>
      <c r="AU2039" s="162" t="s">
        <v>176</v>
      </c>
      <c r="AV2039" s="13" t="s">
        <v>176</v>
      </c>
      <c r="AW2039" s="13" t="s">
        <v>33</v>
      </c>
      <c r="AX2039" s="13" t="s">
        <v>78</v>
      </c>
      <c r="AY2039" s="162" t="s">
        <v>169</v>
      </c>
    </row>
    <row r="2040" spans="1:65" s="13" customFormat="1">
      <c r="B2040" s="160"/>
      <c r="D2040" s="161" t="s">
        <v>178</v>
      </c>
      <c r="E2040" s="162" t="s">
        <v>1</v>
      </c>
      <c r="F2040" s="163" t="s">
        <v>2484</v>
      </c>
      <c r="H2040" s="164">
        <v>2.1190000000000002</v>
      </c>
      <c r="I2040" s="165"/>
      <c r="L2040" s="160"/>
      <c r="M2040" s="166"/>
      <c r="N2040" s="167"/>
      <c r="O2040" s="167"/>
      <c r="P2040" s="167"/>
      <c r="Q2040" s="167"/>
      <c r="R2040" s="167"/>
      <c r="S2040" s="167"/>
      <c r="T2040" s="168"/>
      <c r="AT2040" s="162" t="s">
        <v>178</v>
      </c>
      <c r="AU2040" s="162" t="s">
        <v>176</v>
      </c>
      <c r="AV2040" s="13" t="s">
        <v>176</v>
      </c>
      <c r="AW2040" s="13" t="s">
        <v>33</v>
      </c>
      <c r="AX2040" s="13" t="s">
        <v>78</v>
      </c>
      <c r="AY2040" s="162" t="s">
        <v>169</v>
      </c>
    </row>
    <row r="2041" spans="1:65" s="16" customFormat="1">
      <c r="B2041" s="184"/>
      <c r="D2041" s="161" t="s">
        <v>178</v>
      </c>
      <c r="E2041" s="185" t="s">
        <v>1</v>
      </c>
      <c r="F2041" s="186" t="s">
        <v>201</v>
      </c>
      <c r="H2041" s="187">
        <v>43.320999999999998</v>
      </c>
      <c r="I2041" s="188"/>
      <c r="L2041" s="184"/>
      <c r="M2041" s="189"/>
      <c r="N2041" s="190"/>
      <c r="O2041" s="190"/>
      <c r="P2041" s="190"/>
      <c r="Q2041" s="190"/>
      <c r="R2041" s="190"/>
      <c r="S2041" s="190"/>
      <c r="T2041" s="191"/>
      <c r="AT2041" s="185" t="s">
        <v>178</v>
      </c>
      <c r="AU2041" s="185" t="s">
        <v>176</v>
      </c>
      <c r="AV2041" s="16" t="s">
        <v>187</v>
      </c>
      <c r="AW2041" s="16" t="s">
        <v>33</v>
      </c>
      <c r="AX2041" s="16" t="s">
        <v>78</v>
      </c>
      <c r="AY2041" s="185" t="s">
        <v>169</v>
      </c>
    </row>
    <row r="2042" spans="1:65" s="15" customFormat="1">
      <c r="B2042" s="176"/>
      <c r="D2042" s="161" t="s">
        <v>178</v>
      </c>
      <c r="E2042" s="177" t="s">
        <v>1</v>
      </c>
      <c r="F2042" s="178" t="s">
        <v>186</v>
      </c>
      <c r="H2042" s="179">
        <v>814.6640000000001</v>
      </c>
      <c r="I2042" s="180"/>
      <c r="L2042" s="176"/>
      <c r="M2042" s="181"/>
      <c r="N2042" s="182"/>
      <c r="O2042" s="182"/>
      <c r="P2042" s="182"/>
      <c r="Q2042" s="182"/>
      <c r="R2042" s="182"/>
      <c r="S2042" s="182"/>
      <c r="T2042" s="183"/>
      <c r="AT2042" s="177" t="s">
        <v>178</v>
      </c>
      <c r="AU2042" s="177" t="s">
        <v>176</v>
      </c>
      <c r="AV2042" s="15" t="s">
        <v>175</v>
      </c>
      <c r="AW2042" s="15" t="s">
        <v>33</v>
      </c>
      <c r="AX2042" s="15" t="s">
        <v>86</v>
      </c>
      <c r="AY2042" s="177" t="s">
        <v>169</v>
      </c>
    </row>
    <row r="2043" spans="1:65" s="2" customFormat="1" ht="37.75" customHeight="1">
      <c r="A2043" s="33"/>
      <c r="B2043" s="145"/>
      <c r="C2043" s="146" t="s">
        <v>2485</v>
      </c>
      <c r="D2043" s="146" t="s">
        <v>171</v>
      </c>
      <c r="E2043" s="147" t="s">
        <v>2486</v>
      </c>
      <c r="F2043" s="148" t="s">
        <v>2487</v>
      </c>
      <c r="G2043" s="149" t="s">
        <v>328</v>
      </c>
      <c r="H2043" s="150">
        <v>474.25</v>
      </c>
      <c r="I2043" s="151"/>
      <c r="J2043" s="150">
        <f>ROUND(I2043*H2043,3)</f>
        <v>0</v>
      </c>
      <c r="K2043" s="152"/>
      <c r="L2043" s="34"/>
      <c r="M2043" s="153" t="s">
        <v>1</v>
      </c>
      <c r="N2043" s="154" t="s">
        <v>44</v>
      </c>
      <c r="O2043" s="59"/>
      <c r="P2043" s="155">
        <f>O2043*H2043</f>
        <v>0</v>
      </c>
      <c r="Q2043" s="155">
        <v>2.2000000000000001E-4</v>
      </c>
      <c r="R2043" s="155">
        <f>Q2043*H2043</f>
        <v>0.104335</v>
      </c>
      <c r="S2043" s="155">
        <v>0</v>
      </c>
      <c r="T2043" s="156">
        <f>S2043*H2043</f>
        <v>0</v>
      </c>
      <c r="U2043" s="33"/>
      <c r="V2043" s="33"/>
      <c r="W2043" s="33"/>
      <c r="X2043" s="33"/>
      <c r="Y2043" s="33"/>
      <c r="Z2043" s="33"/>
      <c r="AA2043" s="33"/>
      <c r="AB2043" s="33"/>
      <c r="AC2043" s="33"/>
      <c r="AD2043" s="33"/>
      <c r="AE2043" s="33"/>
      <c r="AR2043" s="157" t="s">
        <v>325</v>
      </c>
      <c r="AT2043" s="157" t="s">
        <v>171</v>
      </c>
      <c r="AU2043" s="157" t="s">
        <v>176</v>
      </c>
      <c r="AY2043" s="18" t="s">
        <v>169</v>
      </c>
      <c r="BE2043" s="158">
        <f>IF(N2043="základná",J2043,0)</f>
        <v>0</v>
      </c>
      <c r="BF2043" s="158">
        <f>IF(N2043="znížená",J2043,0)</f>
        <v>0</v>
      </c>
      <c r="BG2043" s="158">
        <f>IF(N2043="zákl. prenesená",J2043,0)</f>
        <v>0</v>
      </c>
      <c r="BH2043" s="158">
        <f>IF(N2043="zníž. prenesená",J2043,0)</f>
        <v>0</v>
      </c>
      <c r="BI2043" s="158">
        <f>IF(N2043="nulová",J2043,0)</f>
        <v>0</v>
      </c>
      <c r="BJ2043" s="18" t="s">
        <v>176</v>
      </c>
      <c r="BK2043" s="159">
        <f>ROUND(I2043*H2043,3)</f>
        <v>0</v>
      </c>
      <c r="BL2043" s="18" t="s">
        <v>325</v>
      </c>
      <c r="BM2043" s="157" t="s">
        <v>2488</v>
      </c>
    </row>
    <row r="2044" spans="1:65" s="13" customFormat="1">
      <c r="B2044" s="160"/>
      <c r="D2044" s="161" t="s">
        <v>178</v>
      </c>
      <c r="E2044" s="162" t="s">
        <v>1</v>
      </c>
      <c r="F2044" s="163" t="s">
        <v>2489</v>
      </c>
      <c r="H2044" s="164">
        <v>474.25</v>
      </c>
      <c r="I2044" s="165"/>
      <c r="L2044" s="160"/>
      <c r="M2044" s="166"/>
      <c r="N2044" s="167"/>
      <c r="O2044" s="167"/>
      <c r="P2044" s="167"/>
      <c r="Q2044" s="167"/>
      <c r="R2044" s="167"/>
      <c r="S2044" s="167"/>
      <c r="T2044" s="168"/>
      <c r="AT2044" s="162" t="s">
        <v>178</v>
      </c>
      <c r="AU2044" s="162" t="s">
        <v>176</v>
      </c>
      <c r="AV2044" s="13" t="s">
        <v>176</v>
      </c>
      <c r="AW2044" s="13" t="s">
        <v>33</v>
      </c>
      <c r="AX2044" s="13" t="s">
        <v>78</v>
      </c>
      <c r="AY2044" s="162" t="s">
        <v>169</v>
      </c>
    </row>
    <row r="2045" spans="1:65" s="15" customFormat="1">
      <c r="B2045" s="176"/>
      <c r="D2045" s="161" t="s">
        <v>178</v>
      </c>
      <c r="E2045" s="177" t="s">
        <v>1</v>
      </c>
      <c r="F2045" s="178" t="s">
        <v>186</v>
      </c>
      <c r="H2045" s="179">
        <v>474.25</v>
      </c>
      <c r="I2045" s="180"/>
      <c r="L2045" s="176"/>
      <c r="M2045" s="181"/>
      <c r="N2045" s="182"/>
      <c r="O2045" s="182"/>
      <c r="P2045" s="182"/>
      <c r="Q2045" s="182"/>
      <c r="R2045" s="182"/>
      <c r="S2045" s="182"/>
      <c r="T2045" s="183"/>
      <c r="AT2045" s="177" t="s">
        <v>178</v>
      </c>
      <c r="AU2045" s="177" t="s">
        <v>176</v>
      </c>
      <c r="AV2045" s="15" t="s">
        <v>175</v>
      </c>
      <c r="AW2045" s="15" t="s">
        <v>33</v>
      </c>
      <c r="AX2045" s="15" t="s">
        <v>86</v>
      </c>
      <c r="AY2045" s="177" t="s">
        <v>169</v>
      </c>
    </row>
    <row r="2046" spans="1:65" s="2" customFormat="1" ht="37.75" customHeight="1">
      <c r="A2046" s="33"/>
      <c r="B2046" s="145"/>
      <c r="C2046" s="146" t="s">
        <v>2490</v>
      </c>
      <c r="D2046" s="146" t="s">
        <v>171</v>
      </c>
      <c r="E2046" s="147" t="s">
        <v>2491</v>
      </c>
      <c r="F2046" s="148" t="s">
        <v>2492</v>
      </c>
      <c r="G2046" s="149" t="s">
        <v>328</v>
      </c>
      <c r="H2046" s="150">
        <v>101.584</v>
      </c>
      <c r="I2046" s="151"/>
      <c r="J2046" s="150">
        <f>ROUND(I2046*H2046,3)</f>
        <v>0</v>
      </c>
      <c r="K2046" s="152"/>
      <c r="L2046" s="34"/>
      <c r="M2046" s="153" t="s">
        <v>1</v>
      </c>
      <c r="N2046" s="154" t="s">
        <v>44</v>
      </c>
      <c r="O2046" s="59"/>
      <c r="P2046" s="155">
        <f>O2046*H2046</f>
        <v>0</v>
      </c>
      <c r="Q2046" s="155">
        <v>3.4000000000000002E-4</v>
      </c>
      <c r="R2046" s="155">
        <f>Q2046*H2046</f>
        <v>3.4538560000000003E-2</v>
      </c>
      <c r="S2046" s="155">
        <v>0</v>
      </c>
      <c r="T2046" s="156">
        <f>S2046*H2046</f>
        <v>0</v>
      </c>
      <c r="U2046" s="33"/>
      <c r="V2046" s="33"/>
      <c r="W2046" s="33"/>
      <c r="X2046" s="33"/>
      <c r="Y2046" s="33"/>
      <c r="Z2046" s="33"/>
      <c r="AA2046" s="33"/>
      <c r="AB2046" s="33"/>
      <c r="AC2046" s="33"/>
      <c r="AD2046" s="33"/>
      <c r="AE2046" s="33"/>
      <c r="AR2046" s="157" t="s">
        <v>325</v>
      </c>
      <c r="AT2046" s="157" t="s">
        <v>171</v>
      </c>
      <c r="AU2046" s="157" t="s">
        <v>176</v>
      </c>
      <c r="AY2046" s="18" t="s">
        <v>169</v>
      </c>
      <c r="BE2046" s="158">
        <f>IF(N2046="základná",J2046,0)</f>
        <v>0</v>
      </c>
      <c r="BF2046" s="158">
        <f>IF(N2046="znížená",J2046,0)</f>
        <v>0</v>
      </c>
      <c r="BG2046" s="158">
        <f>IF(N2046="zákl. prenesená",J2046,0)</f>
        <v>0</v>
      </c>
      <c r="BH2046" s="158">
        <f>IF(N2046="zníž. prenesená",J2046,0)</f>
        <v>0</v>
      </c>
      <c r="BI2046" s="158">
        <f>IF(N2046="nulová",J2046,0)</f>
        <v>0</v>
      </c>
      <c r="BJ2046" s="18" t="s">
        <v>176</v>
      </c>
      <c r="BK2046" s="159">
        <f>ROUND(I2046*H2046,3)</f>
        <v>0</v>
      </c>
      <c r="BL2046" s="18" t="s">
        <v>325</v>
      </c>
      <c r="BM2046" s="157" t="s">
        <v>2493</v>
      </c>
    </row>
    <row r="2047" spans="1:65" s="14" customFormat="1">
      <c r="B2047" s="169"/>
      <c r="D2047" s="161" t="s">
        <v>178</v>
      </c>
      <c r="E2047" s="170" t="s">
        <v>1</v>
      </c>
      <c r="F2047" s="171" t="s">
        <v>1288</v>
      </c>
      <c r="H2047" s="170" t="s">
        <v>1</v>
      </c>
      <c r="I2047" s="172"/>
      <c r="L2047" s="169"/>
      <c r="M2047" s="173"/>
      <c r="N2047" s="174"/>
      <c r="O2047" s="174"/>
      <c r="P2047" s="174"/>
      <c r="Q2047" s="174"/>
      <c r="R2047" s="174"/>
      <c r="S2047" s="174"/>
      <c r="T2047" s="175"/>
      <c r="AT2047" s="170" t="s">
        <v>178</v>
      </c>
      <c r="AU2047" s="170" t="s">
        <v>176</v>
      </c>
      <c r="AV2047" s="14" t="s">
        <v>86</v>
      </c>
      <c r="AW2047" s="14" t="s">
        <v>33</v>
      </c>
      <c r="AX2047" s="14" t="s">
        <v>78</v>
      </c>
      <c r="AY2047" s="170" t="s">
        <v>169</v>
      </c>
    </row>
    <row r="2048" spans="1:65" s="14" customFormat="1">
      <c r="B2048" s="169"/>
      <c r="D2048" s="161" t="s">
        <v>178</v>
      </c>
      <c r="E2048" s="170" t="s">
        <v>1</v>
      </c>
      <c r="F2048" s="171" t="s">
        <v>2494</v>
      </c>
      <c r="H2048" s="170" t="s">
        <v>1</v>
      </c>
      <c r="I2048" s="172"/>
      <c r="L2048" s="169"/>
      <c r="M2048" s="173"/>
      <c r="N2048" s="174"/>
      <c r="O2048" s="174"/>
      <c r="P2048" s="174"/>
      <c r="Q2048" s="174"/>
      <c r="R2048" s="174"/>
      <c r="S2048" s="174"/>
      <c r="T2048" s="175"/>
      <c r="AT2048" s="170" t="s">
        <v>178</v>
      </c>
      <c r="AU2048" s="170" t="s">
        <v>176</v>
      </c>
      <c r="AV2048" s="14" t="s">
        <v>86</v>
      </c>
      <c r="AW2048" s="14" t="s">
        <v>33</v>
      </c>
      <c r="AX2048" s="14" t="s">
        <v>78</v>
      </c>
      <c r="AY2048" s="170" t="s">
        <v>169</v>
      </c>
    </row>
    <row r="2049" spans="1:65" s="13" customFormat="1">
      <c r="B2049" s="160"/>
      <c r="D2049" s="161" t="s">
        <v>178</v>
      </c>
      <c r="E2049" s="162" t="s">
        <v>1</v>
      </c>
      <c r="F2049" s="163" t="s">
        <v>2495</v>
      </c>
      <c r="H2049" s="164">
        <v>109.27500000000001</v>
      </c>
      <c r="I2049" s="165"/>
      <c r="L2049" s="160"/>
      <c r="M2049" s="166"/>
      <c r="N2049" s="167"/>
      <c r="O2049" s="167"/>
      <c r="P2049" s="167"/>
      <c r="Q2049" s="167"/>
      <c r="R2049" s="167"/>
      <c r="S2049" s="167"/>
      <c r="T2049" s="168"/>
      <c r="AT2049" s="162" t="s">
        <v>178</v>
      </c>
      <c r="AU2049" s="162" t="s">
        <v>176</v>
      </c>
      <c r="AV2049" s="13" t="s">
        <v>176</v>
      </c>
      <c r="AW2049" s="13" t="s">
        <v>33</v>
      </c>
      <c r="AX2049" s="13" t="s">
        <v>78</v>
      </c>
      <c r="AY2049" s="162" t="s">
        <v>169</v>
      </c>
    </row>
    <row r="2050" spans="1:65" s="13" customFormat="1">
      <c r="B2050" s="160"/>
      <c r="D2050" s="161" t="s">
        <v>178</v>
      </c>
      <c r="E2050" s="162" t="s">
        <v>1</v>
      </c>
      <c r="F2050" s="163" t="s">
        <v>2496</v>
      </c>
      <c r="H2050" s="164">
        <v>-13.141999999999999</v>
      </c>
      <c r="I2050" s="165"/>
      <c r="L2050" s="160"/>
      <c r="M2050" s="166"/>
      <c r="N2050" s="167"/>
      <c r="O2050" s="167"/>
      <c r="P2050" s="167"/>
      <c r="Q2050" s="167"/>
      <c r="R2050" s="167"/>
      <c r="S2050" s="167"/>
      <c r="T2050" s="168"/>
      <c r="AT2050" s="162" t="s">
        <v>178</v>
      </c>
      <c r="AU2050" s="162" t="s">
        <v>176</v>
      </c>
      <c r="AV2050" s="13" t="s">
        <v>176</v>
      </c>
      <c r="AW2050" s="13" t="s">
        <v>33</v>
      </c>
      <c r="AX2050" s="13" t="s">
        <v>78</v>
      </c>
      <c r="AY2050" s="162" t="s">
        <v>169</v>
      </c>
    </row>
    <row r="2051" spans="1:65" s="13" customFormat="1" ht="20">
      <c r="B2051" s="160"/>
      <c r="D2051" s="161" t="s">
        <v>178</v>
      </c>
      <c r="E2051" s="162" t="s">
        <v>1</v>
      </c>
      <c r="F2051" s="163" t="s">
        <v>2497</v>
      </c>
      <c r="H2051" s="164">
        <v>5.4509999999999996</v>
      </c>
      <c r="I2051" s="165"/>
      <c r="L2051" s="160"/>
      <c r="M2051" s="166"/>
      <c r="N2051" s="167"/>
      <c r="O2051" s="167"/>
      <c r="P2051" s="167"/>
      <c r="Q2051" s="167"/>
      <c r="R2051" s="167"/>
      <c r="S2051" s="167"/>
      <c r="T2051" s="168"/>
      <c r="AT2051" s="162" t="s">
        <v>178</v>
      </c>
      <c r="AU2051" s="162" t="s">
        <v>176</v>
      </c>
      <c r="AV2051" s="13" t="s">
        <v>176</v>
      </c>
      <c r="AW2051" s="13" t="s">
        <v>33</v>
      </c>
      <c r="AX2051" s="13" t="s">
        <v>78</v>
      </c>
      <c r="AY2051" s="162" t="s">
        <v>169</v>
      </c>
    </row>
    <row r="2052" spans="1:65" s="15" customFormat="1">
      <c r="B2052" s="176"/>
      <c r="D2052" s="161" t="s">
        <v>178</v>
      </c>
      <c r="E2052" s="177" t="s">
        <v>1</v>
      </c>
      <c r="F2052" s="178" t="s">
        <v>186</v>
      </c>
      <c r="H2052" s="179">
        <v>101.584</v>
      </c>
      <c r="I2052" s="180"/>
      <c r="L2052" s="176"/>
      <c r="M2052" s="181"/>
      <c r="N2052" s="182"/>
      <c r="O2052" s="182"/>
      <c r="P2052" s="182"/>
      <c r="Q2052" s="182"/>
      <c r="R2052" s="182"/>
      <c r="S2052" s="182"/>
      <c r="T2052" s="183"/>
      <c r="AT2052" s="177" t="s">
        <v>178</v>
      </c>
      <c r="AU2052" s="177" t="s">
        <v>176</v>
      </c>
      <c r="AV2052" s="15" t="s">
        <v>175</v>
      </c>
      <c r="AW2052" s="15" t="s">
        <v>33</v>
      </c>
      <c r="AX2052" s="15" t="s">
        <v>86</v>
      </c>
      <c r="AY2052" s="177" t="s">
        <v>169</v>
      </c>
    </row>
    <row r="2053" spans="1:65" s="2" customFormat="1" ht="24.15" customHeight="1">
      <c r="A2053" s="33"/>
      <c r="B2053" s="145"/>
      <c r="C2053" s="146" t="s">
        <v>2498</v>
      </c>
      <c r="D2053" s="146" t="s">
        <v>171</v>
      </c>
      <c r="E2053" s="147" t="s">
        <v>2499</v>
      </c>
      <c r="F2053" s="148" t="s">
        <v>2500</v>
      </c>
      <c r="G2053" s="149" t="s">
        <v>328</v>
      </c>
      <c r="H2053" s="150">
        <v>451.29</v>
      </c>
      <c r="I2053" s="151"/>
      <c r="J2053" s="150">
        <f>ROUND(I2053*H2053,3)</f>
        <v>0</v>
      </c>
      <c r="K2053" s="152"/>
      <c r="L2053" s="34"/>
      <c r="M2053" s="153" t="s">
        <v>1</v>
      </c>
      <c r="N2053" s="154" t="s">
        <v>44</v>
      </c>
      <c r="O2053" s="59"/>
      <c r="P2053" s="155">
        <f>O2053*H2053</f>
        <v>0</v>
      </c>
      <c r="Q2053" s="155">
        <v>0</v>
      </c>
      <c r="R2053" s="155">
        <f>Q2053*H2053</f>
        <v>0</v>
      </c>
      <c r="S2053" s="155">
        <v>0</v>
      </c>
      <c r="T2053" s="156">
        <f>S2053*H2053</f>
        <v>0</v>
      </c>
      <c r="U2053" s="33"/>
      <c r="V2053" s="33"/>
      <c r="W2053" s="33"/>
      <c r="X2053" s="33"/>
      <c r="Y2053" s="33"/>
      <c r="Z2053" s="33"/>
      <c r="AA2053" s="33"/>
      <c r="AB2053" s="33"/>
      <c r="AC2053" s="33"/>
      <c r="AD2053" s="33"/>
      <c r="AE2053" s="33"/>
      <c r="AR2053" s="157" t="s">
        <v>325</v>
      </c>
      <c r="AT2053" s="157" t="s">
        <v>171</v>
      </c>
      <c r="AU2053" s="157" t="s">
        <v>176</v>
      </c>
      <c r="AY2053" s="18" t="s">
        <v>169</v>
      </c>
      <c r="BE2053" s="158">
        <f>IF(N2053="základná",J2053,0)</f>
        <v>0</v>
      </c>
      <c r="BF2053" s="158">
        <f>IF(N2053="znížená",J2053,0)</f>
        <v>0</v>
      </c>
      <c r="BG2053" s="158">
        <f>IF(N2053="zákl. prenesená",J2053,0)</f>
        <v>0</v>
      </c>
      <c r="BH2053" s="158">
        <f>IF(N2053="zníž. prenesená",J2053,0)</f>
        <v>0</v>
      </c>
      <c r="BI2053" s="158">
        <f>IF(N2053="nulová",J2053,0)</f>
        <v>0</v>
      </c>
      <c r="BJ2053" s="18" t="s">
        <v>176</v>
      </c>
      <c r="BK2053" s="159">
        <f>ROUND(I2053*H2053,3)</f>
        <v>0</v>
      </c>
      <c r="BL2053" s="18" t="s">
        <v>325</v>
      </c>
      <c r="BM2053" s="157" t="s">
        <v>2501</v>
      </c>
    </row>
    <row r="2054" spans="1:65" s="13" customFormat="1">
      <c r="B2054" s="160"/>
      <c r="D2054" s="161" t="s">
        <v>178</v>
      </c>
      <c r="E2054" s="162" t="s">
        <v>1</v>
      </c>
      <c r="F2054" s="163" t="s">
        <v>2502</v>
      </c>
      <c r="H2054" s="164">
        <v>451.29</v>
      </c>
      <c r="I2054" s="165"/>
      <c r="L2054" s="160"/>
      <c r="M2054" s="166"/>
      <c r="N2054" s="167"/>
      <c r="O2054" s="167"/>
      <c r="P2054" s="167"/>
      <c r="Q2054" s="167"/>
      <c r="R2054" s="167"/>
      <c r="S2054" s="167"/>
      <c r="T2054" s="168"/>
      <c r="AT2054" s="162" t="s">
        <v>178</v>
      </c>
      <c r="AU2054" s="162" t="s">
        <v>176</v>
      </c>
      <c r="AV2054" s="13" t="s">
        <v>176</v>
      </c>
      <c r="AW2054" s="13" t="s">
        <v>33</v>
      </c>
      <c r="AX2054" s="13" t="s">
        <v>86</v>
      </c>
      <c r="AY2054" s="162" t="s">
        <v>169</v>
      </c>
    </row>
    <row r="2055" spans="1:65" s="12" customFormat="1" ht="25.9" customHeight="1">
      <c r="B2055" s="132"/>
      <c r="D2055" s="133" t="s">
        <v>77</v>
      </c>
      <c r="E2055" s="134" t="s">
        <v>345</v>
      </c>
      <c r="F2055" s="134" t="s">
        <v>2503</v>
      </c>
      <c r="I2055" s="135"/>
      <c r="J2055" s="136">
        <f>BK2055</f>
        <v>0</v>
      </c>
      <c r="L2055" s="132"/>
      <c r="M2055" s="137"/>
      <c r="N2055" s="138"/>
      <c r="O2055" s="138"/>
      <c r="P2055" s="139">
        <f>P2056+P2192+P2204+P2210</f>
        <v>0</v>
      </c>
      <c r="Q2055" s="138"/>
      <c r="R2055" s="139">
        <f>R2056+R2192+R2204+R2210</f>
        <v>0</v>
      </c>
      <c r="S2055" s="138"/>
      <c r="T2055" s="140">
        <f>T2056+T2192+T2204+T2210</f>
        <v>0</v>
      </c>
      <c r="AR2055" s="133" t="s">
        <v>187</v>
      </c>
      <c r="AT2055" s="141" t="s">
        <v>77</v>
      </c>
      <c r="AU2055" s="141" t="s">
        <v>78</v>
      </c>
      <c r="AY2055" s="133" t="s">
        <v>169</v>
      </c>
      <c r="BK2055" s="142">
        <f>BK2056+BK2192+BK2204+BK2210</f>
        <v>0</v>
      </c>
    </row>
    <row r="2056" spans="1:65" s="12" customFormat="1" ht="22.75" customHeight="1">
      <c r="B2056" s="132"/>
      <c r="D2056" s="133" t="s">
        <v>77</v>
      </c>
      <c r="E2056" s="143" t="s">
        <v>2504</v>
      </c>
      <c r="F2056" s="143" t="s">
        <v>2505</v>
      </c>
      <c r="I2056" s="135"/>
      <c r="J2056" s="144">
        <f>BK2056</f>
        <v>0</v>
      </c>
      <c r="L2056" s="132"/>
      <c r="M2056" s="137"/>
      <c r="N2056" s="138"/>
      <c r="O2056" s="138"/>
      <c r="P2056" s="139">
        <f>P2057+P2084+P2111+P2123+P2135+P2147+P2159+P2174+P2189</f>
        <v>0</v>
      </c>
      <c r="Q2056" s="138"/>
      <c r="R2056" s="139">
        <f>R2057+R2084+R2111+R2123+R2135+R2147+R2159+R2174+R2189</f>
        <v>0</v>
      </c>
      <c r="S2056" s="138"/>
      <c r="T2056" s="140">
        <f>T2057+T2084+T2111+T2123+T2135+T2147+T2159+T2174+T2189</f>
        <v>0</v>
      </c>
      <c r="AR2056" s="133" t="s">
        <v>187</v>
      </c>
      <c r="AT2056" s="141" t="s">
        <v>77</v>
      </c>
      <c r="AU2056" s="141" t="s">
        <v>86</v>
      </c>
      <c r="AY2056" s="133" t="s">
        <v>169</v>
      </c>
      <c r="BK2056" s="142">
        <f>BK2057+BK2084+BK2111+BK2123+BK2135+BK2147+BK2159+BK2174+BK2189</f>
        <v>0</v>
      </c>
    </row>
    <row r="2057" spans="1:65" s="12" customFormat="1" ht="20.9" customHeight="1">
      <c r="B2057" s="132"/>
      <c r="D2057" s="133" t="s">
        <v>77</v>
      </c>
      <c r="E2057" s="143" t="s">
        <v>2506</v>
      </c>
      <c r="F2057" s="143" t="s">
        <v>2507</v>
      </c>
      <c r="I2057" s="135"/>
      <c r="J2057" s="144">
        <f>BK2057</f>
        <v>0</v>
      </c>
      <c r="L2057" s="132"/>
      <c r="M2057" s="137"/>
      <c r="N2057" s="138"/>
      <c r="O2057" s="138"/>
      <c r="P2057" s="139">
        <f>SUM(P2058:P2083)</f>
        <v>0</v>
      </c>
      <c r="Q2057" s="138"/>
      <c r="R2057" s="139">
        <f>SUM(R2058:R2083)</f>
        <v>0</v>
      </c>
      <c r="S2057" s="138"/>
      <c r="T2057" s="140">
        <f>SUM(T2058:T2083)</f>
        <v>0</v>
      </c>
      <c r="AR2057" s="133" t="s">
        <v>86</v>
      </c>
      <c r="AT2057" s="141" t="s">
        <v>77</v>
      </c>
      <c r="AU2057" s="141" t="s">
        <v>176</v>
      </c>
      <c r="AY2057" s="133" t="s">
        <v>169</v>
      </c>
      <c r="BK2057" s="142">
        <f>SUM(BK2058:BK2083)</f>
        <v>0</v>
      </c>
    </row>
    <row r="2058" spans="1:65" s="2" customFormat="1" ht="14.4" customHeight="1">
      <c r="A2058" s="33"/>
      <c r="B2058" s="145"/>
      <c r="C2058" s="146" t="s">
        <v>2508</v>
      </c>
      <c r="D2058" s="146" t="s">
        <v>171</v>
      </c>
      <c r="E2058" s="147" t="s">
        <v>2509</v>
      </c>
      <c r="F2058" s="148" t="s">
        <v>2510</v>
      </c>
      <c r="G2058" s="149" t="s">
        <v>369</v>
      </c>
      <c r="H2058" s="150">
        <v>155</v>
      </c>
      <c r="I2058" s="151"/>
      <c r="J2058" s="150">
        <f t="shared" ref="J2058:J2083" si="40">ROUND(I2058*H2058,3)</f>
        <v>0</v>
      </c>
      <c r="K2058" s="152"/>
      <c r="L2058" s="34"/>
      <c r="M2058" s="153" t="s">
        <v>1</v>
      </c>
      <c r="N2058" s="154" t="s">
        <v>44</v>
      </c>
      <c r="O2058" s="59"/>
      <c r="P2058" s="155">
        <f t="shared" ref="P2058:P2083" si="41">O2058*H2058</f>
        <v>0</v>
      </c>
      <c r="Q2058" s="155">
        <v>0</v>
      </c>
      <c r="R2058" s="155">
        <f t="shared" ref="R2058:R2083" si="42">Q2058*H2058</f>
        <v>0</v>
      </c>
      <c r="S2058" s="155">
        <v>0</v>
      </c>
      <c r="T2058" s="156">
        <f t="shared" ref="T2058:T2083" si="43">S2058*H2058</f>
        <v>0</v>
      </c>
      <c r="U2058" s="33"/>
      <c r="V2058" s="33"/>
      <c r="W2058" s="33"/>
      <c r="X2058" s="33"/>
      <c r="Y2058" s="33"/>
      <c r="Z2058" s="33"/>
      <c r="AA2058" s="33"/>
      <c r="AB2058" s="33"/>
      <c r="AC2058" s="33"/>
      <c r="AD2058" s="33"/>
      <c r="AE2058" s="33"/>
      <c r="AR2058" s="157" t="s">
        <v>720</v>
      </c>
      <c r="AT2058" s="157" t="s">
        <v>171</v>
      </c>
      <c r="AU2058" s="157" t="s">
        <v>187</v>
      </c>
      <c r="AY2058" s="18" t="s">
        <v>169</v>
      </c>
      <c r="BE2058" s="158">
        <f t="shared" ref="BE2058:BE2083" si="44">IF(N2058="základná",J2058,0)</f>
        <v>0</v>
      </c>
      <c r="BF2058" s="158">
        <f t="shared" ref="BF2058:BF2083" si="45">IF(N2058="znížená",J2058,0)</f>
        <v>0</v>
      </c>
      <c r="BG2058" s="158">
        <f t="shared" ref="BG2058:BG2083" si="46">IF(N2058="zákl. prenesená",J2058,0)</f>
        <v>0</v>
      </c>
      <c r="BH2058" s="158">
        <f t="shared" ref="BH2058:BH2083" si="47">IF(N2058="zníž. prenesená",J2058,0)</f>
        <v>0</v>
      </c>
      <c r="BI2058" s="158">
        <f t="shared" ref="BI2058:BI2083" si="48">IF(N2058="nulová",J2058,0)</f>
        <v>0</v>
      </c>
      <c r="BJ2058" s="18" t="s">
        <v>176</v>
      </c>
      <c r="BK2058" s="159">
        <f t="shared" ref="BK2058:BK2083" si="49">ROUND(I2058*H2058,3)</f>
        <v>0</v>
      </c>
      <c r="BL2058" s="18" t="s">
        <v>720</v>
      </c>
      <c r="BM2058" s="157" t="s">
        <v>2511</v>
      </c>
    </row>
    <row r="2059" spans="1:65" s="2" customFormat="1" ht="14.4" customHeight="1">
      <c r="A2059" s="33"/>
      <c r="B2059" s="145"/>
      <c r="C2059" s="146" t="s">
        <v>2512</v>
      </c>
      <c r="D2059" s="146" t="s">
        <v>171</v>
      </c>
      <c r="E2059" s="147" t="s">
        <v>2513</v>
      </c>
      <c r="F2059" s="148" t="s">
        <v>2514</v>
      </c>
      <c r="G2059" s="149" t="s">
        <v>369</v>
      </c>
      <c r="H2059" s="150">
        <v>143</v>
      </c>
      <c r="I2059" s="151"/>
      <c r="J2059" s="150">
        <f t="shared" si="40"/>
        <v>0</v>
      </c>
      <c r="K2059" s="152"/>
      <c r="L2059" s="34"/>
      <c r="M2059" s="153" t="s">
        <v>1</v>
      </c>
      <c r="N2059" s="154" t="s">
        <v>44</v>
      </c>
      <c r="O2059" s="59"/>
      <c r="P2059" s="155">
        <f t="shared" si="41"/>
        <v>0</v>
      </c>
      <c r="Q2059" s="155">
        <v>0</v>
      </c>
      <c r="R2059" s="155">
        <f t="shared" si="42"/>
        <v>0</v>
      </c>
      <c r="S2059" s="155">
        <v>0</v>
      </c>
      <c r="T2059" s="156">
        <f t="shared" si="43"/>
        <v>0</v>
      </c>
      <c r="U2059" s="33"/>
      <c r="V2059" s="33"/>
      <c r="W2059" s="33"/>
      <c r="X2059" s="33"/>
      <c r="Y2059" s="33"/>
      <c r="Z2059" s="33"/>
      <c r="AA2059" s="33"/>
      <c r="AB2059" s="33"/>
      <c r="AC2059" s="33"/>
      <c r="AD2059" s="33"/>
      <c r="AE2059" s="33"/>
      <c r="AR2059" s="157" t="s">
        <v>720</v>
      </c>
      <c r="AT2059" s="157" t="s">
        <v>171</v>
      </c>
      <c r="AU2059" s="157" t="s">
        <v>187</v>
      </c>
      <c r="AY2059" s="18" t="s">
        <v>169</v>
      </c>
      <c r="BE2059" s="158">
        <f t="shared" si="44"/>
        <v>0</v>
      </c>
      <c r="BF2059" s="158">
        <f t="shared" si="45"/>
        <v>0</v>
      </c>
      <c r="BG2059" s="158">
        <f t="shared" si="46"/>
        <v>0</v>
      </c>
      <c r="BH2059" s="158">
        <f t="shared" si="47"/>
        <v>0</v>
      </c>
      <c r="BI2059" s="158">
        <f t="shared" si="48"/>
        <v>0</v>
      </c>
      <c r="BJ2059" s="18" t="s">
        <v>176</v>
      </c>
      <c r="BK2059" s="159">
        <f t="shared" si="49"/>
        <v>0</v>
      </c>
      <c r="BL2059" s="18" t="s">
        <v>720</v>
      </c>
      <c r="BM2059" s="157" t="s">
        <v>2515</v>
      </c>
    </row>
    <row r="2060" spans="1:65" s="2" customFormat="1" ht="14.4" customHeight="1">
      <c r="A2060" s="33"/>
      <c r="B2060" s="145"/>
      <c r="C2060" s="146" t="s">
        <v>2516</v>
      </c>
      <c r="D2060" s="146" t="s">
        <v>171</v>
      </c>
      <c r="E2060" s="147" t="s">
        <v>2517</v>
      </c>
      <c r="F2060" s="148" t="s">
        <v>2518</v>
      </c>
      <c r="G2060" s="149" t="s">
        <v>369</v>
      </c>
      <c r="H2060" s="150">
        <v>65</v>
      </c>
      <c r="I2060" s="151"/>
      <c r="J2060" s="150">
        <f t="shared" si="40"/>
        <v>0</v>
      </c>
      <c r="K2060" s="152"/>
      <c r="L2060" s="34"/>
      <c r="M2060" s="153" t="s">
        <v>1</v>
      </c>
      <c r="N2060" s="154" t="s">
        <v>44</v>
      </c>
      <c r="O2060" s="59"/>
      <c r="P2060" s="155">
        <f t="shared" si="41"/>
        <v>0</v>
      </c>
      <c r="Q2060" s="155">
        <v>0</v>
      </c>
      <c r="R2060" s="155">
        <f t="shared" si="42"/>
        <v>0</v>
      </c>
      <c r="S2060" s="155">
        <v>0</v>
      </c>
      <c r="T2060" s="156">
        <f t="shared" si="43"/>
        <v>0</v>
      </c>
      <c r="U2060" s="33"/>
      <c r="V2060" s="33"/>
      <c r="W2060" s="33"/>
      <c r="X2060" s="33"/>
      <c r="Y2060" s="33"/>
      <c r="Z2060" s="33"/>
      <c r="AA2060" s="33"/>
      <c r="AB2060" s="33"/>
      <c r="AC2060" s="33"/>
      <c r="AD2060" s="33"/>
      <c r="AE2060" s="33"/>
      <c r="AR2060" s="157" t="s">
        <v>720</v>
      </c>
      <c r="AT2060" s="157" t="s">
        <v>171</v>
      </c>
      <c r="AU2060" s="157" t="s">
        <v>187</v>
      </c>
      <c r="AY2060" s="18" t="s">
        <v>169</v>
      </c>
      <c r="BE2060" s="158">
        <f t="shared" si="44"/>
        <v>0</v>
      </c>
      <c r="BF2060" s="158">
        <f t="shared" si="45"/>
        <v>0</v>
      </c>
      <c r="BG2060" s="158">
        <f t="shared" si="46"/>
        <v>0</v>
      </c>
      <c r="BH2060" s="158">
        <f t="shared" si="47"/>
        <v>0</v>
      </c>
      <c r="BI2060" s="158">
        <f t="shared" si="48"/>
        <v>0</v>
      </c>
      <c r="BJ2060" s="18" t="s">
        <v>176</v>
      </c>
      <c r="BK2060" s="159">
        <f t="shared" si="49"/>
        <v>0</v>
      </c>
      <c r="BL2060" s="18" t="s">
        <v>720</v>
      </c>
      <c r="BM2060" s="157" t="s">
        <v>2519</v>
      </c>
    </row>
    <row r="2061" spans="1:65" s="2" customFormat="1" ht="14.4" customHeight="1">
      <c r="A2061" s="33"/>
      <c r="B2061" s="145"/>
      <c r="C2061" s="146" t="s">
        <v>2520</v>
      </c>
      <c r="D2061" s="146" t="s">
        <v>171</v>
      </c>
      <c r="E2061" s="147" t="s">
        <v>2521</v>
      </c>
      <c r="F2061" s="148" t="s">
        <v>2522</v>
      </c>
      <c r="G2061" s="149" t="s">
        <v>353</v>
      </c>
      <c r="H2061" s="150">
        <v>100</v>
      </c>
      <c r="I2061" s="151"/>
      <c r="J2061" s="150">
        <f t="shared" si="40"/>
        <v>0</v>
      </c>
      <c r="K2061" s="152"/>
      <c r="L2061" s="34"/>
      <c r="M2061" s="153" t="s">
        <v>1</v>
      </c>
      <c r="N2061" s="154" t="s">
        <v>44</v>
      </c>
      <c r="O2061" s="59"/>
      <c r="P2061" s="155">
        <f t="shared" si="41"/>
        <v>0</v>
      </c>
      <c r="Q2061" s="155">
        <v>0</v>
      </c>
      <c r="R2061" s="155">
        <f t="shared" si="42"/>
        <v>0</v>
      </c>
      <c r="S2061" s="155">
        <v>0</v>
      </c>
      <c r="T2061" s="156">
        <f t="shared" si="43"/>
        <v>0</v>
      </c>
      <c r="U2061" s="33"/>
      <c r="V2061" s="33"/>
      <c r="W2061" s="33"/>
      <c r="X2061" s="33"/>
      <c r="Y2061" s="33"/>
      <c r="Z2061" s="33"/>
      <c r="AA2061" s="33"/>
      <c r="AB2061" s="33"/>
      <c r="AC2061" s="33"/>
      <c r="AD2061" s="33"/>
      <c r="AE2061" s="33"/>
      <c r="AR2061" s="157" t="s">
        <v>720</v>
      </c>
      <c r="AT2061" s="157" t="s">
        <v>171</v>
      </c>
      <c r="AU2061" s="157" t="s">
        <v>187</v>
      </c>
      <c r="AY2061" s="18" t="s">
        <v>169</v>
      </c>
      <c r="BE2061" s="158">
        <f t="shared" si="44"/>
        <v>0</v>
      </c>
      <c r="BF2061" s="158">
        <f t="shared" si="45"/>
        <v>0</v>
      </c>
      <c r="BG2061" s="158">
        <f t="shared" si="46"/>
        <v>0</v>
      </c>
      <c r="BH2061" s="158">
        <f t="shared" si="47"/>
        <v>0</v>
      </c>
      <c r="BI2061" s="158">
        <f t="shared" si="48"/>
        <v>0</v>
      </c>
      <c r="BJ2061" s="18" t="s">
        <v>176</v>
      </c>
      <c r="BK2061" s="159">
        <f t="shared" si="49"/>
        <v>0</v>
      </c>
      <c r="BL2061" s="18" t="s">
        <v>720</v>
      </c>
      <c r="BM2061" s="157" t="s">
        <v>2523</v>
      </c>
    </row>
    <row r="2062" spans="1:65" s="2" customFormat="1" ht="14.4" customHeight="1">
      <c r="A2062" s="33"/>
      <c r="B2062" s="145"/>
      <c r="C2062" s="146" t="s">
        <v>2524</v>
      </c>
      <c r="D2062" s="146" t="s">
        <v>171</v>
      </c>
      <c r="E2062" s="147" t="s">
        <v>2525</v>
      </c>
      <c r="F2062" s="148" t="s">
        <v>2526</v>
      </c>
      <c r="G2062" s="149" t="s">
        <v>369</v>
      </c>
      <c r="H2062" s="150">
        <v>89</v>
      </c>
      <c r="I2062" s="151"/>
      <c r="J2062" s="150">
        <f t="shared" si="40"/>
        <v>0</v>
      </c>
      <c r="K2062" s="152"/>
      <c r="L2062" s="34"/>
      <c r="M2062" s="153" t="s">
        <v>1</v>
      </c>
      <c r="N2062" s="154" t="s">
        <v>44</v>
      </c>
      <c r="O2062" s="59"/>
      <c r="P2062" s="155">
        <f t="shared" si="41"/>
        <v>0</v>
      </c>
      <c r="Q2062" s="155">
        <v>0</v>
      </c>
      <c r="R2062" s="155">
        <f t="shared" si="42"/>
        <v>0</v>
      </c>
      <c r="S2062" s="155">
        <v>0</v>
      </c>
      <c r="T2062" s="156">
        <f t="shared" si="43"/>
        <v>0</v>
      </c>
      <c r="U2062" s="33"/>
      <c r="V2062" s="33"/>
      <c r="W2062" s="33"/>
      <c r="X2062" s="33"/>
      <c r="Y2062" s="33"/>
      <c r="Z2062" s="33"/>
      <c r="AA2062" s="33"/>
      <c r="AB2062" s="33"/>
      <c r="AC2062" s="33"/>
      <c r="AD2062" s="33"/>
      <c r="AE2062" s="33"/>
      <c r="AR2062" s="157" t="s">
        <v>720</v>
      </c>
      <c r="AT2062" s="157" t="s">
        <v>171</v>
      </c>
      <c r="AU2062" s="157" t="s">
        <v>187</v>
      </c>
      <c r="AY2062" s="18" t="s">
        <v>169</v>
      </c>
      <c r="BE2062" s="158">
        <f t="shared" si="44"/>
        <v>0</v>
      </c>
      <c r="BF2062" s="158">
        <f t="shared" si="45"/>
        <v>0</v>
      </c>
      <c r="BG2062" s="158">
        <f t="shared" si="46"/>
        <v>0</v>
      </c>
      <c r="BH2062" s="158">
        <f t="shared" si="47"/>
        <v>0</v>
      </c>
      <c r="BI2062" s="158">
        <f t="shared" si="48"/>
        <v>0</v>
      </c>
      <c r="BJ2062" s="18" t="s">
        <v>176</v>
      </c>
      <c r="BK2062" s="159">
        <f t="shared" si="49"/>
        <v>0</v>
      </c>
      <c r="BL2062" s="18" t="s">
        <v>720</v>
      </c>
      <c r="BM2062" s="157" t="s">
        <v>2527</v>
      </c>
    </row>
    <row r="2063" spans="1:65" s="2" customFormat="1" ht="14.4" customHeight="1">
      <c r="A2063" s="33"/>
      <c r="B2063" s="145"/>
      <c r="C2063" s="146" t="s">
        <v>2528</v>
      </c>
      <c r="D2063" s="146" t="s">
        <v>171</v>
      </c>
      <c r="E2063" s="147" t="s">
        <v>2529</v>
      </c>
      <c r="F2063" s="148" t="s">
        <v>2530</v>
      </c>
      <c r="G2063" s="149" t="s">
        <v>369</v>
      </c>
      <c r="H2063" s="150">
        <v>45</v>
      </c>
      <c r="I2063" s="151"/>
      <c r="J2063" s="150">
        <f t="shared" si="40"/>
        <v>0</v>
      </c>
      <c r="K2063" s="152"/>
      <c r="L2063" s="34"/>
      <c r="M2063" s="153" t="s">
        <v>1</v>
      </c>
      <c r="N2063" s="154" t="s">
        <v>44</v>
      </c>
      <c r="O2063" s="59"/>
      <c r="P2063" s="155">
        <f t="shared" si="41"/>
        <v>0</v>
      </c>
      <c r="Q2063" s="155">
        <v>0</v>
      </c>
      <c r="R2063" s="155">
        <f t="shared" si="42"/>
        <v>0</v>
      </c>
      <c r="S2063" s="155">
        <v>0</v>
      </c>
      <c r="T2063" s="156">
        <f t="shared" si="43"/>
        <v>0</v>
      </c>
      <c r="U2063" s="33"/>
      <c r="V2063" s="33"/>
      <c r="W2063" s="33"/>
      <c r="X2063" s="33"/>
      <c r="Y2063" s="33"/>
      <c r="Z2063" s="33"/>
      <c r="AA2063" s="33"/>
      <c r="AB2063" s="33"/>
      <c r="AC2063" s="33"/>
      <c r="AD2063" s="33"/>
      <c r="AE2063" s="33"/>
      <c r="AR2063" s="157" t="s">
        <v>720</v>
      </c>
      <c r="AT2063" s="157" t="s">
        <v>171</v>
      </c>
      <c r="AU2063" s="157" t="s">
        <v>187</v>
      </c>
      <c r="AY2063" s="18" t="s">
        <v>169</v>
      </c>
      <c r="BE2063" s="158">
        <f t="shared" si="44"/>
        <v>0</v>
      </c>
      <c r="BF2063" s="158">
        <f t="shared" si="45"/>
        <v>0</v>
      </c>
      <c r="BG2063" s="158">
        <f t="shared" si="46"/>
        <v>0</v>
      </c>
      <c r="BH2063" s="158">
        <f t="shared" si="47"/>
        <v>0</v>
      </c>
      <c r="BI2063" s="158">
        <f t="shared" si="48"/>
        <v>0</v>
      </c>
      <c r="BJ2063" s="18" t="s">
        <v>176</v>
      </c>
      <c r="BK2063" s="159">
        <f t="shared" si="49"/>
        <v>0</v>
      </c>
      <c r="BL2063" s="18" t="s">
        <v>720</v>
      </c>
      <c r="BM2063" s="157" t="s">
        <v>2531</v>
      </c>
    </row>
    <row r="2064" spans="1:65" s="2" customFormat="1" ht="14.4" customHeight="1">
      <c r="A2064" s="33"/>
      <c r="B2064" s="145"/>
      <c r="C2064" s="146" t="s">
        <v>2532</v>
      </c>
      <c r="D2064" s="146" t="s">
        <v>171</v>
      </c>
      <c r="E2064" s="147" t="s">
        <v>2533</v>
      </c>
      <c r="F2064" s="148" t="s">
        <v>2534</v>
      </c>
      <c r="G2064" s="149" t="s">
        <v>353</v>
      </c>
      <c r="H2064" s="150">
        <v>1050</v>
      </c>
      <c r="I2064" s="151"/>
      <c r="J2064" s="150">
        <f t="shared" si="40"/>
        <v>0</v>
      </c>
      <c r="K2064" s="152"/>
      <c r="L2064" s="34"/>
      <c r="M2064" s="153" t="s">
        <v>1</v>
      </c>
      <c r="N2064" s="154" t="s">
        <v>44</v>
      </c>
      <c r="O2064" s="59"/>
      <c r="P2064" s="155">
        <f t="shared" si="41"/>
        <v>0</v>
      </c>
      <c r="Q2064" s="155">
        <v>0</v>
      </c>
      <c r="R2064" s="155">
        <f t="shared" si="42"/>
        <v>0</v>
      </c>
      <c r="S2064" s="155">
        <v>0</v>
      </c>
      <c r="T2064" s="156">
        <f t="shared" si="43"/>
        <v>0</v>
      </c>
      <c r="U2064" s="33"/>
      <c r="V2064" s="33"/>
      <c r="W2064" s="33"/>
      <c r="X2064" s="33"/>
      <c r="Y2064" s="33"/>
      <c r="Z2064" s="33"/>
      <c r="AA2064" s="33"/>
      <c r="AB2064" s="33"/>
      <c r="AC2064" s="33"/>
      <c r="AD2064" s="33"/>
      <c r="AE2064" s="33"/>
      <c r="AR2064" s="157" t="s">
        <v>720</v>
      </c>
      <c r="AT2064" s="157" t="s">
        <v>171</v>
      </c>
      <c r="AU2064" s="157" t="s">
        <v>187</v>
      </c>
      <c r="AY2064" s="18" t="s">
        <v>169</v>
      </c>
      <c r="BE2064" s="158">
        <f t="shared" si="44"/>
        <v>0</v>
      </c>
      <c r="BF2064" s="158">
        <f t="shared" si="45"/>
        <v>0</v>
      </c>
      <c r="BG2064" s="158">
        <f t="shared" si="46"/>
        <v>0</v>
      </c>
      <c r="BH2064" s="158">
        <f t="shared" si="47"/>
        <v>0</v>
      </c>
      <c r="BI2064" s="158">
        <f t="shared" si="48"/>
        <v>0</v>
      </c>
      <c r="BJ2064" s="18" t="s">
        <v>176</v>
      </c>
      <c r="BK2064" s="159">
        <f t="shared" si="49"/>
        <v>0</v>
      </c>
      <c r="BL2064" s="18" t="s">
        <v>720</v>
      </c>
      <c r="BM2064" s="157" t="s">
        <v>2535</v>
      </c>
    </row>
    <row r="2065" spans="1:65" s="2" customFormat="1" ht="14.4" customHeight="1">
      <c r="A2065" s="33"/>
      <c r="B2065" s="145"/>
      <c r="C2065" s="146" t="s">
        <v>2536</v>
      </c>
      <c r="D2065" s="146" t="s">
        <v>171</v>
      </c>
      <c r="E2065" s="147" t="s">
        <v>2537</v>
      </c>
      <c r="F2065" s="148" t="s">
        <v>2538</v>
      </c>
      <c r="G2065" s="149" t="s">
        <v>353</v>
      </c>
      <c r="H2065" s="150">
        <v>320</v>
      </c>
      <c r="I2065" s="151"/>
      <c r="J2065" s="150">
        <f t="shared" si="40"/>
        <v>0</v>
      </c>
      <c r="K2065" s="152"/>
      <c r="L2065" s="34"/>
      <c r="M2065" s="153" t="s">
        <v>1</v>
      </c>
      <c r="N2065" s="154" t="s">
        <v>44</v>
      </c>
      <c r="O2065" s="59"/>
      <c r="P2065" s="155">
        <f t="shared" si="41"/>
        <v>0</v>
      </c>
      <c r="Q2065" s="155">
        <v>0</v>
      </c>
      <c r="R2065" s="155">
        <f t="shared" si="42"/>
        <v>0</v>
      </c>
      <c r="S2065" s="155">
        <v>0</v>
      </c>
      <c r="T2065" s="156">
        <f t="shared" si="43"/>
        <v>0</v>
      </c>
      <c r="U2065" s="33"/>
      <c r="V2065" s="33"/>
      <c r="W2065" s="33"/>
      <c r="X2065" s="33"/>
      <c r="Y2065" s="33"/>
      <c r="Z2065" s="33"/>
      <c r="AA2065" s="33"/>
      <c r="AB2065" s="33"/>
      <c r="AC2065" s="33"/>
      <c r="AD2065" s="33"/>
      <c r="AE2065" s="33"/>
      <c r="AR2065" s="157" t="s">
        <v>720</v>
      </c>
      <c r="AT2065" s="157" t="s">
        <v>171</v>
      </c>
      <c r="AU2065" s="157" t="s">
        <v>187</v>
      </c>
      <c r="AY2065" s="18" t="s">
        <v>169</v>
      </c>
      <c r="BE2065" s="158">
        <f t="shared" si="44"/>
        <v>0</v>
      </c>
      <c r="BF2065" s="158">
        <f t="shared" si="45"/>
        <v>0</v>
      </c>
      <c r="BG2065" s="158">
        <f t="shared" si="46"/>
        <v>0</v>
      </c>
      <c r="BH2065" s="158">
        <f t="shared" si="47"/>
        <v>0</v>
      </c>
      <c r="BI2065" s="158">
        <f t="shared" si="48"/>
        <v>0</v>
      </c>
      <c r="BJ2065" s="18" t="s">
        <v>176</v>
      </c>
      <c r="BK2065" s="159">
        <f t="shared" si="49"/>
        <v>0</v>
      </c>
      <c r="BL2065" s="18" t="s">
        <v>720</v>
      </c>
      <c r="BM2065" s="157" t="s">
        <v>2539</v>
      </c>
    </row>
    <row r="2066" spans="1:65" s="2" customFormat="1" ht="14.4" customHeight="1">
      <c r="A2066" s="33"/>
      <c r="B2066" s="145"/>
      <c r="C2066" s="146" t="s">
        <v>2540</v>
      </c>
      <c r="D2066" s="146" t="s">
        <v>171</v>
      </c>
      <c r="E2066" s="147" t="s">
        <v>2541</v>
      </c>
      <c r="F2066" s="148" t="s">
        <v>2542</v>
      </c>
      <c r="G2066" s="149" t="s">
        <v>353</v>
      </c>
      <c r="H2066" s="150">
        <v>250</v>
      </c>
      <c r="I2066" s="151"/>
      <c r="J2066" s="150">
        <f t="shared" si="40"/>
        <v>0</v>
      </c>
      <c r="K2066" s="152"/>
      <c r="L2066" s="34"/>
      <c r="M2066" s="153" t="s">
        <v>1</v>
      </c>
      <c r="N2066" s="154" t="s">
        <v>44</v>
      </c>
      <c r="O2066" s="59"/>
      <c r="P2066" s="155">
        <f t="shared" si="41"/>
        <v>0</v>
      </c>
      <c r="Q2066" s="155">
        <v>0</v>
      </c>
      <c r="R2066" s="155">
        <f t="shared" si="42"/>
        <v>0</v>
      </c>
      <c r="S2066" s="155">
        <v>0</v>
      </c>
      <c r="T2066" s="156">
        <f t="shared" si="43"/>
        <v>0</v>
      </c>
      <c r="U2066" s="33"/>
      <c r="V2066" s="33"/>
      <c r="W2066" s="33"/>
      <c r="X2066" s="33"/>
      <c r="Y2066" s="33"/>
      <c r="Z2066" s="33"/>
      <c r="AA2066" s="33"/>
      <c r="AB2066" s="33"/>
      <c r="AC2066" s="33"/>
      <c r="AD2066" s="33"/>
      <c r="AE2066" s="33"/>
      <c r="AR2066" s="157" t="s">
        <v>720</v>
      </c>
      <c r="AT2066" s="157" t="s">
        <v>171</v>
      </c>
      <c r="AU2066" s="157" t="s">
        <v>187</v>
      </c>
      <c r="AY2066" s="18" t="s">
        <v>169</v>
      </c>
      <c r="BE2066" s="158">
        <f t="shared" si="44"/>
        <v>0</v>
      </c>
      <c r="BF2066" s="158">
        <f t="shared" si="45"/>
        <v>0</v>
      </c>
      <c r="BG2066" s="158">
        <f t="shared" si="46"/>
        <v>0</v>
      </c>
      <c r="BH2066" s="158">
        <f t="shared" si="47"/>
        <v>0</v>
      </c>
      <c r="BI2066" s="158">
        <f t="shared" si="48"/>
        <v>0</v>
      </c>
      <c r="BJ2066" s="18" t="s">
        <v>176</v>
      </c>
      <c r="BK2066" s="159">
        <f t="shared" si="49"/>
        <v>0</v>
      </c>
      <c r="BL2066" s="18" t="s">
        <v>720</v>
      </c>
      <c r="BM2066" s="157" t="s">
        <v>2543</v>
      </c>
    </row>
    <row r="2067" spans="1:65" s="2" customFormat="1" ht="14.4" customHeight="1">
      <c r="A2067" s="33"/>
      <c r="B2067" s="145"/>
      <c r="C2067" s="146" t="s">
        <v>2544</v>
      </c>
      <c r="D2067" s="146" t="s">
        <v>171</v>
      </c>
      <c r="E2067" s="147" t="s">
        <v>2545</v>
      </c>
      <c r="F2067" s="148" t="s">
        <v>2546</v>
      </c>
      <c r="G2067" s="149" t="s">
        <v>353</v>
      </c>
      <c r="H2067" s="150">
        <v>1280</v>
      </c>
      <c r="I2067" s="151"/>
      <c r="J2067" s="150">
        <f t="shared" si="40"/>
        <v>0</v>
      </c>
      <c r="K2067" s="152"/>
      <c r="L2067" s="34"/>
      <c r="M2067" s="153" t="s">
        <v>1</v>
      </c>
      <c r="N2067" s="154" t="s">
        <v>44</v>
      </c>
      <c r="O2067" s="59"/>
      <c r="P2067" s="155">
        <f t="shared" si="41"/>
        <v>0</v>
      </c>
      <c r="Q2067" s="155">
        <v>0</v>
      </c>
      <c r="R2067" s="155">
        <f t="shared" si="42"/>
        <v>0</v>
      </c>
      <c r="S2067" s="155">
        <v>0</v>
      </c>
      <c r="T2067" s="156">
        <f t="shared" si="43"/>
        <v>0</v>
      </c>
      <c r="U2067" s="33"/>
      <c r="V2067" s="33"/>
      <c r="W2067" s="33"/>
      <c r="X2067" s="33"/>
      <c r="Y2067" s="33"/>
      <c r="Z2067" s="33"/>
      <c r="AA2067" s="33"/>
      <c r="AB2067" s="33"/>
      <c r="AC2067" s="33"/>
      <c r="AD2067" s="33"/>
      <c r="AE2067" s="33"/>
      <c r="AR2067" s="157" t="s">
        <v>720</v>
      </c>
      <c r="AT2067" s="157" t="s">
        <v>171</v>
      </c>
      <c r="AU2067" s="157" t="s">
        <v>187</v>
      </c>
      <c r="AY2067" s="18" t="s">
        <v>169</v>
      </c>
      <c r="BE2067" s="158">
        <f t="shared" si="44"/>
        <v>0</v>
      </c>
      <c r="BF2067" s="158">
        <f t="shared" si="45"/>
        <v>0</v>
      </c>
      <c r="BG2067" s="158">
        <f t="shared" si="46"/>
        <v>0</v>
      </c>
      <c r="BH2067" s="158">
        <f t="shared" si="47"/>
        <v>0</v>
      </c>
      <c r="BI2067" s="158">
        <f t="shared" si="48"/>
        <v>0</v>
      </c>
      <c r="BJ2067" s="18" t="s">
        <v>176</v>
      </c>
      <c r="BK2067" s="159">
        <f t="shared" si="49"/>
        <v>0</v>
      </c>
      <c r="BL2067" s="18" t="s">
        <v>720</v>
      </c>
      <c r="BM2067" s="157" t="s">
        <v>2547</v>
      </c>
    </row>
    <row r="2068" spans="1:65" s="2" customFormat="1" ht="14.4" customHeight="1">
      <c r="A2068" s="33"/>
      <c r="B2068" s="145"/>
      <c r="C2068" s="146" t="s">
        <v>2548</v>
      </c>
      <c r="D2068" s="146" t="s">
        <v>171</v>
      </c>
      <c r="E2068" s="147" t="s">
        <v>2549</v>
      </c>
      <c r="F2068" s="148" t="s">
        <v>2550</v>
      </c>
      <c r="G2068" s="149" t="s">
        <v>353</v>
      </c>
      <c r="H2068" s="150">
        <v>120</v>
      </c>
      <c r="I2068" s="151"/>
      <c r="J2068" s="150">
        <f t="shared" si="40"/>
        <v>0</v>
      </c>
      <c r="K2068" s="152"/>
      <c r="L2068" s="34"/>
      <c r="M2068" s="153" t="s">
        <v>1</v>
      </c>
      <c r="N2068" s="154" t="s">
        <v>44</v>
      </c>
      <c r="O2068" s="59"/>
      <c r="P2068" s="155">
        <f t="shared" si="41"/>
        <v>0</v>
      </c>
      <c r="Q2068" s="155">
        <v>0</v>
      </c>
      <c r="R2068" s="155">
        <f t="shared" si="42"/>
        <v>0</v>
      </c>
      <c r="S2068" s="155">
        <v>0</v>
      </c>
      <c r="T2068" s="156">
        <f t="shared" si="43"/>
        <v>0</v>
      </c>
      <c r="U2068" s="33"/>
      <c r="V2068" s="33"/>
      <c r="W2068" s="33"/>
      <c r="X2068" s="33"/>
      <c r="Y2068" s="33"/>
      <c r="Z2068" s="33"/>
      <c r="AA2068" s="33"/>
      <c r="AB2068" s="33"/>
      <c r="AC2068" s="33"/>
      <c r="AD2068" s="33"/>
      <c r="AE2068" s="33"/>
      <c r="AR2068" s="157" t="s">
        <v>720</v>
      </c>
      <c r="AT2068" s="157" t="s">
        <v>171</v>
      </c>
      <c r="AU2068" s="157" t="s">
        <v>187</v>
      </c>
      <c r="AY2068" s="18" t="s">
        <v>169</v>
      </c>
      <c r="BE2068" s="158">
        <f t="shared" si="44"/>
        <v>0</v>
      </c>
      <c r="BF2068" s="158">
        <f t="shared" si="45"/>
        <v>0</v>
      </c>
      <c r="BG2068" s="158">
        <f t="shared" si="46"/>
        <v>0</v>
      </c>
      <c r="BH2068" s="158">
        <f t="shared" si="47"/>
        <v>0</v>
      </c>
      <c r="BI2068" s="158">
        <f t="shared" si="48"/>
        <v>0</v>
      </c>
      <c r="BJ2068" s="18" t="s">
        <v>176</v>
      </c>
      <c r="BK2068" s="159">
        <f t="shared" si="49"/>
        <v>0</v>
      </c>
      <c r="BL2068" s="18" t="s">
        <v>720</v>
      </c>
      <c r="BM2068" s="157" t="s">
        <v>2551</v>
      </c>
    </row>
    <row r="2069" spans="1:65" s="2" customFormat="1" ht="14.4" customHeight="1">
      <c r="A2069" s="33"/>
      <c r="B2069" s="145"/>
      <c r="C2069" s="146" t="s">
        <v>2552</v>
      </c>
      <c r="D2069" s="146" t="s">
        <v>171</v>
      </c>
      <c r="E2069" s="147" t="s">
        <v>2553</v>
      </c>
      <c r="F2069" s="148" t="s">
        <v>2554</v>
      </c>
      <c r="G2069" s="149" t="s">
        <v>369</v>
      </c>
      <c r="H2069" s="150">
        <v>32</v>
      </c>
      <c r="I2069" s="151"/>
      <c r="J2069" s="150">
        <f t="shared" si="40"/>
        <v>0</v>
      </c>
      <c r="K2069" s="152"/>
      <c r="L2069" s="34"/>
      <c r="M2069" s="153" t="s">
        <v>1</v>
      </c>
      <c r="N2069" s="154" t="s">
        <v>44</v>
      </c>
      <c r="O2069" s="59"/>
      <c r="P2069" s="155">
        <f t="shared" si="41"/>
        <v>0</v>
      </c>
      <c r="Q2069" s="155">
        <v>0</v>
      </c>
      <c r="R2069" s="155">
        <f t="shared" si="42"/>
        <v>0</v>
      </c>
      <c r="S2069" s="155">
        <v>0</v>
      </c>
      <c r="T2069" s="156">
        <f t="shared" si="43"/>
        <v>0</v>
      </c>
      <c r="U2069" s="33"/>
      <c r="V2069" s="33"/>
      <c r="W2069" s="33"/>
      <c r="X2069" s="33"/>
      <c r="Y2069" s="33"/>
      <c r="Z2069" s="33"/>
      <c r="AA2069" s="33"/>
      <c r="AB2069" s="33"/>
      <c r="AC2069" s="33"/>
      <c r="AD2069" s="33"/>
      <c r="AE2069" s="33"/>
      <c r="AR2069" s="157" t="s">
        <v>720</v>
      </c>
      <c r="AT2069" s="157" t="s">
        <v>171</v>
      </c>
      <c r="AU2069" s="157" t="s">
        <v>187</v>
      </c>
      <c r="AY2069" s="18" t="s">
        <v>169</v>
      </c>
      <c r="BE2069" s="158">
        <f t="shared" si="44"/>
        <v>0</v>
      </c>
      <c r="BF2069" s="158">
        <f t="shared" si="45"/>
        <v>0</v>
      </c>
      <c r="BG2069" s="158">
        <f t="shared" si="46"/>
        <v>0</v>
      </c>
      <c r="BH2069" s="158">
        <f t="shared" si="47"/>
        <v>0</v>
      </c>
      <c r="BI2069" s="158">
        <f t="shared" si="48"/>
        <v>0</v>
      </c>
      <c r="BJ2069" s="18" t="s">
        <v>176</v>
      </c>
      <c r="BK2069" s="159">
        <f t="shared" si="49"/>
        <v>0</v>
      </c>
      <c r="BL2069" s="18" t="s">
        <v>720</v>
      </c>
      <c r="BM2069" s="157" t="s">
        <v>2555</v>
      </c>
    </row>
    <row r="2070" spans="1:65" s="2" customFormat="1" ht="14.4" customHeight="1">
      <c r="A2070" s="33"/>
      <c r="B2070" s="145"/>
      <c r="C2070" s="146" t="s">
        <v>2556</v>
      </c>
      <c r="D2070" s="146" t="s">
        <v>171</v>
      </c>
      <c r="E2070" s="147" t="s">
        <v>2557</v>
      </c>
      <c r="F2070" s="148" t="s">
        <v>2558</v>
      </c>
      <c r="G2070" s="149" t="s">
        <v>353</v>
      </c>
      <c r="H2070" s="150">
        <v>120</v>
      </c>
      <c r="I2070" s="151"/>
      <c r="J2070" s="150">
        <f t="shared" si="40"/>
        <v>0</v>
      </c>
      <c r="K2070" s="152"/>
      <c r="L2070" s="34"/>
      <c r="M2070" s="153" t="s">
        <v>1</v>
      </c>
      <c r="N2070" s="154" t="s">
        <v>44</v>
      </c>
      <c r="O2070" s="59"/>
      <c r="P2070" s="155">
        <f t="shared" si="41"/>
        <v>0</v>
      </c>
      <c r="Q2070" s="155">
        <v>0</v>
      </c>
      <c r="R2070" s="155">
        <f t="shared" si="42"/>
        <v>0</v>
      </c>
      <c r="S2070" s="155">
        <v>0</v>
      </c>
      <c r="T2070" s="156">
        <f t="shared" si="43"/>
        <v>0</v>
      </c>
      <c r="U2070" s="33"/>
      <c r="V2070" s="33"/>
      <c r="W2070" s="33"/>
      <c r="X2070" s="33"/>
      <c r="Y2070" s="33"/>
      <c r="Z2070" s="33"/>
      <c r="AA2070" s="33"/>
      <c r="AB2070" s="33"/>
      <c r="AC2070" s="33"/>
      <c r="AD2070" s="33"/>
      <c r="AE2070" s="33"/>
      <c r="AR2070" s="157" t="s">
        <v>720</v>
      </c>
      <c r="AT2070" s="157" t="s">
        <v>171</v>
      </c>
      <c r="AU2070" s="157" t="s">
        <v>187</v>
      </c>
      <c r="AY2070" s="18" t="s">
        <v>169</v>
      </c>
      <c r="BE2070" s="158">
        <f t="shared" si="44"/>
        <v>0</v>
      </c>
      <c r="BF2070" s="158">
        <f t="shared" si="45"/>
        <v>0</v>
      </c>
      <c r="BG2070" s="158">
        <f t="shared" si="46"/>
        <v>0</v>
      </c>
      <c r="BH2070" s="158">
        <f t="shared" si="47"/>
        <v>0</v>
      </c>
      <c r="BI2070" s="158">
        <f t="shared" si="48"/>
        <v>0</v>
      </c>
      <c r="BJ2070" s="18" t="s">
        <v>176</v>
      </c>
      <c r="BK2070" s="159">
        <f t="shared" si="49"/>
        <v>0</v>
      </c>
      <c r="BL2070" s="18" t="s">
        <v>720</v>
      </c>
      <c r="BM2070" s="157" t="s">
        <v>2559</v>
      </c>
    </row>
    <row r="2071" spans="1:65" s="2" customFormat="1" ht="14.4" customHeight="1">
      <c r="A2071" s="33"/>
      <c r="B2071" s="145"/>
      <c r="C2071" s="146" t="s">
        <v>2560</v>
      </c>
      <c r="D2071" s="146" t="s">
        <v>171</v>
      </c>
      <c r="E2071" s="147" t="s">
        <v>2561</v>
      </c>
      <c r="F2071" s="148" t="s">
        <v>2562</v>
      </c>
      <c r="G2071" s="149" t="s">
        <v>369</v>
      </c>
      <c r="H2071" s="150">
        <v>6</v>
      </c>
      <c r="I2071" s="151"/>
      <c r="J2071" s="150">
        <f t="shared" si="40"/>
        <v>0</v>
      </c>
      <c r="K2071" s="152"/>
      <c r="L2071" s="34"/>
      <c r="M2071" s="153" t="s">
        <v>1</v>
      </c>
      <c r="N2071" s="154" t="s">
        <v>44</v>
      </c>
      <c r="O2071" s="59"/>
      <c r="P2071" s="155">
        <f t="shared" si="41"/>
        <v>0</v>
      </c>
      <c r="Q2071" s="155">
        <v>0</v>
      </c>
      <c r="R2071" s="155">
        <f t="shared" si="42"/>
        <v>0</v>
      </c>
      <c r="S2071" s="155">
        <v>0</v>
      </c>
      <c r="T2071" s="156">
        <f t="shared" si="43"/>
        <v>0</v>
      </c>
      <c r="U2071" s="33"/>
      <c r="V2071" s="33"/>
      <c r="W2071" s="33"/>
      <c r="X2071" s="33"/>
      <c r="Y2071" s="33"/>
      <c r="Z2071" s="33"/>
      <c r="AA2071" s="33"/>
      <c r="AB2071" s="33"/>
      <c r="AC2071" s="33"/>
      <c r="AD2071" s="33"/>
      <c r="AE2071" s="33"/>
      <c r="AR2071" s="157" t="s">
        <v>720</v>
      </c>
      <c r="AT2071" s="157" t="s">
        <v>171</v>
      </c>
      <c r="AU2071" s="157" t="s">
        <v>187</v>
      </c>
      <c r="AY2071" s="18" t="s">
        <v>169</v>
      </c>
      <c r="BE2071" s="158">
        <f t="shared" si="44"/>
        <v>0</v>
      </c>
      <c r="BF2071" s="158">
        <f t="shared" si="45"/>
        <v>0</v>
      </c>
      <c r="BG2071" s="158">
        <f t="shared" si="46"/>
        <v>0</v>
      </c>
      <c r="BH2071" s="158">
        <f t="shared" si="47"/>
        <v>0</v>
      </c>
      <c r="BI2071" s="158">
        <f t="shared" si="48"/>
        <v>0</v>
      </c>
      <c r="BJ2071" s="18" t="s">
        <v>176</v>
      </c>
      <c r="BK2071" s="159">
        <f t="shared" si="49"/>
        <v>0</v>
      </c>
      <c r="BL2071" s="18" t="s">
        <v>720</v>
      </c>
      <c r="BM2071" s="157" t="s">
        <v>2563</v>
      </c>
    </row>
    <row r="2072" spans="1:65" s="2" customFormat="1" ht="14.4" customHeight="1">
      <c r="A2072" s="33"/>
      <c r="B2072" s="145"/>
      <c r="C2072" s="146" t="s">
        <v>2564</v>
      </c>
      <c r="D2072" s="146" t="s">
        <v>171</v>
      </c>
      <c r="E2072" s="147" t="s">
        <v>2565</v>
      </c>
      <c r="F2072" s="148" t="s">
        <v>2566</v>
      </c>
      <c r="G2072" s="149" t="s">
        <v>369</v>
      </c>
      <c r="H2072" s="150">
        <v>21</v>
      </c>
      <c r="I2072" s="151"/>
      <c r="J2072" s="150">
        <f t="shared" si="40"/>
        <v>0</v>
      </c>
      <c r="K2072" s="152"/>
      <c r="L2072" s="34"/>
      <c r="M2072" s="153" t="s">
        <v>1</v>
      </c>
      <c r="N2072" s="154" t="s">
        <v>44</v>
      </c>
      <c r="O2072" s="59"/>
      <c r="P2072" s="155">
        <f t="shared" si="41"/>
        <v>0</v>
      </c>
      <c r="Q2072" s="155">
        <v>0</v>
      </c>
      <c r="R2072" s="155">
        <f t="shared" si="42"/>
        <v>0</v>
      </c>
      <c r="S2072" s="155">
        <v>0</v>
      </c>
      <c r="T2072" s="156">
        <f t="shared" si="43"/>
        <v>0</v>
      </c>
      <c r="U2072" s="33"/>
      <c r="V2072" s="33"/>
      <c r="W2072" s="33"/>
      <c r="X2072" s="33"/>
      <c r="Y2072" s="33"/>
      <c r="Z2072" s="33"/>
      <c r="AA2072" s="33"/>
      <c r="AB2072" s="33"/>
      <c r="AC2072" s="33"/>
      <c r="AD2072" s="33"/>
      <c r="AE2072" s="33"/>
      <c r="AR2072" s="157" t="s">
        <v>720</v>
      </c>
      <c r="AT2072" s="157" t="s">
        <v>171</v>
      </c>
      <c r="AU2072" s="157" t="s">
        <v>187</v>
      </c>
      <c r="AY2072" s="18" t="s">
        <v>169</v>
      </c>
      <c r="BE2072" s="158">
        <f t="shared" si="44"/>
        <v>0</v>
      </c>
      <c r="BF2072" s="158">
        <f t="shared" si="45"/>
        <v>0</v>
      </c>
      <c r="BG2072" s="158">
        <f t="shared" si="46"/>
        <v>0</v>
      </c>
      <c r="BH2072" s="158">
        <f t="shared" si="47"/>
        <v>0</v>
      </c>
      <c r="BI2072" s="158">
        <f t="shared" si="48"/>
        <v>0</v>
      </c>
      <c r="BJ2072" s="18" t="s">
        <v>176</v>
      </c>
      <c r="BK2072" s="159">
        <f t="shared" si="49"/>
        <v>0</v>
      </c>
      <c r="BL2072" s="18" t="s">
        <v>720</v>
      </c>
      <c r="BM2072" s="157" t="s">
        <v>2567</v>
      </c>
    </row>
    <row r="2073" spans="1:65" s="2" customFormat="1" ht="24.15" customHeight="1">
      <c r="A2073" s="33"/>
      <c r="B2073" s="145"/>
      <c r="C2073" s="146" t="s">
        <v>2568</v>
      </c>
      <c r="D2073" s="146" t="s">
        <v>171</v>
      </c>
      <c r="E2073" s="147" t="s">
        <v>2569</v>
      </c>
      <c r="F2073" s="148" t="s">
        <v>2570</v>
      </c>
      <c r="G2073" s="149" t="s">
        <v>369</v>
      </c>
      <c r="H2073" s="150">
        <v>29</v>
      </c>
      <c r="I2073" s="151"/>
      <c r="J2073" s="150">
        <f t="shared" si="40"/>
        <v>0</v>
      </c>
      <c r="K2073" s="152"/>
      <c r="L2073" s="34"/>
      <c r="M2073" s="153" t="s">
        <v>1</v>
      </c>
      <c r="N2073" s="154" t="s">
        <v>44</v>
      </c>
      <c r="O2073" s="59"/>
      <c r="P2073" s="155">
        <f t="shared" si="41"/>
        <v>0</v>
      </c>
      <c r="Q2073" s="155">
        <v>0</v>
      </c>
      <c r="R2073" s="155">
        <f t="shared" si="42"/>
        <v>0</v>
      </c>
      <c r="S2073" s="155">
        <v>0</v>
      </c>
      <c r="T2073" s="156">
        <f t="shared" si="43"/>
        <v>0</v>
      </c>
      <c r="U2073" s="33"/>
      <c r="V2073" s="33"/>
      <c r="W2073" s="33"/>
      <c r="X2073" s="33"/>
      <c r="Y2073" s="33"/>
      <c r="Z2073" s="33"/>
      <c r="AA2073" s="33"/>
      <c r="AB2073" s="33"/>
      <c r="AC2073" s="33"/>
      <c r="AD2073" s="33"/>
      <c r="AE2073" s="33"/>
      <c r="AR2073" s="157" t="s">
        <v>720</v>
      </c>
      <c r="AT2073" s="157" t="s">
        <v>171</v>
      </c>
      <c r="AU2073" s="157" t="s">
        <v>187</v>
      </c>
      <c r="AY2073" s="18" t="s">
        <v>169</v>
      </c>
      <c r="BE2073" s="158">
        <f t="shared" si="44"/>
        <v>0</v>
      </c>
      <c r="BF2073" s="158">
        <f t="shared" si="45"/>
        <v>0</v>
      </c>
      <c r="BG2073" s="158">
        <f t="shared" si="46"/>
        <v>0</v>
      </c>
      <c r="BH2073" s="158">
        <f t="shared" si="47"/>
        <v>0</v>
      </c>
      <c r="BI2073" s="158">
        <f t="shared" si="48"/>
        <v>0</v>
      </c>
      <c r="BJ2073" s="18" t="s">
        <v>176</v>
      </c>
      <c r="BK2073" s="159">
        <f t="shared" si="49"/>
        <v>0</v>
      </c>
      <c r="BL2073" s="18" t="s">
        <v>720</v>
      </c>
      <c r="BM2073" s="157" t="s">
        <v>2571</v>
      </c>
    </row>
    <row r="2074" spans="1:65" s="2" customFormat="1" ht="24.15" customHeight="1">
      <c r="A2074" s="33"/>
      <c r="B2074" s="145"/>
      <c r="C2074" s="146" t="s">
        <v>2572</v>
      </c>
      <c r="D2074" s="146" t="s">
        <v>171</v>
      </c>
      <c r="E2074" s="147" t="s">
        <v>2573</v>
      </c>
      <c r="F2074" s="148" t="s">
        <v>2574</v>
      </c>
      <c r="G2074" s="149" t="s">
        <v>369</v>
      </c>
      <c r="H2074" s="150">
        <v>1</v>
      </c>
      <c r="I2074" s="151"/>
      <c r="J2074" s="150">
        <f t="shared" si="40"/>
        <v>0</v>
      </c>
      <c r="K2074" s="152"/>
      <c r="L2074" s="34"/>
      <c r="M2074" s="153" t="s">
        <v>1</v>
      </c>
      <c r="N2074" s="154" t="s">
        <v>44</v>
      </c>
      <c r="O2074" s="59"/>
      <c r="P2074" s="155">
        <f t="shared" si="41"/>
        <v>0</v>
      </c>
      <c r="Q2074" s="155">
        <v>0</v>
      </c>
      <c r="R2074" s="155">
        <f t="shared" si="42"/>
        <v>0</v>
      </c>
      <c r="S2074" s="155">
        <v>0</v>
      </c>
      <c r="T2074" s="156">
        <f t="shared" si="43"/>
        <v>0</v>
      </c>
      <c r="U2074" s="33"/>
      <c r="V2074" s="33"/>
      <c r="W2074" s="33"/>
      <c r="X2074" s="33"/>
      <c r="Y2074" s="33"/>
      <c r="Z2074" s="33"/>
      <c r="AA2074" s="33"/>
      <c r="AB2074" s="33"/>
      <c r="AC2074" s="33"/>
      <c r="AD2074" s="33"/>
      <c r="AE2074" s="33"/>
      <c r="AR2074" s="157" t="s">
        <v>720</v>
      </c>
      <c r="AT2074" s="157" t="s">
        <v>171</v>
      </c>
      <c r="AU2074" s="157" t="s">
        <v>187</v>
      </c>
      <c r="AY2074" s="18" t="s">
        <v>169</v>
      </c>
      <c r="BE2074" s="158">
        <f t="shared" si="44"/>
        <v>0</v>
      </c>
      <c r="BF2074" s="158">
        <f t="shared" si="45"/>
        <v>0</v>
      </c>
      <c r="BG2074" s="158">
        <f t="shared" si="46"/>
        <v>0</v>
      </c>
      <c r="BH2074" s="158">
        <f t="shared" si="47"/>
        <v>0</v>
      </c>
      <c r="BI2074" s="158">
        <f t="shared" si="48"/>
        <v>0</v>
      </c>
      <c r="BJ2074" s="18" t="s">
        <v>176</v>
      </c>
      <c r="BK2074" s="159">
        <f t="shared" si="49"/>
        <v>0</v>
      </c>
      <c r="BL2074" s="18" t="s">
        <v>720</v>
      </c>
      <c r="BM2074" s="157" t="s">
        <v>2575</v>
      </c>
    </row>
    <row r="2075" spans="1:65" s="2" customFormat="1" ht="14.4" customHeight="1">
      <c r="A2075" s="33"/>
      <c r="B2075" s="145"/>
      <c r="C2075" s="146" t="s">
        <v>2576</v>
      </c>
      <c r="D2075" s="146" t="s">
        <v>171</v>
      </c>
      <c r="E2075" s="147" t="s">
        <v>2577</v>
      </c>
      <c r="F2075" s="148" t="s">
        <v>2578</v>
      </c>
      <c r="G2075" s="149" t="s">
        <v>369</v>
      </c>
      <c r="H2075" s="150">
        <v>1</v>
      </c>
      <c r="I2075" s="151"/>
      <c r="J2075" s="150">
        <f t="shared" si="40"/>
        <v>0</v>
      </c>
      <c r="K2075" s="152"/>
      <c r="L2075" s="34"/>
      <c r="M2075" s="153" t="s">
        <v>1</v>
      </c>
      <c r="N2075" s="154" t="s">
        <v>44</v>
      </c>
      <c r="O2075" s="59"/>
      <c r="P2075" s="155">
        <f t="shared" si="41"/>
        <v>0</v>
      </c>
      <c r="Q2075" s="155">
        <v>0</v>
      </c>
      <c r="R2075" s="155">
        <f t="shared" si="42"/>
        <v>0</v>
      </c>
      <c r="S2075" s="155">
        <v>0</v>
      </c>
      <c r="T2075" s="156">
        <f t="shared" si="43"/>
        <v>0</v>
      </c>
      <c r="U2075" s="33"/>
      <c r="V2075" s="33"/>
      <c r="W2075" s="33"/>
      <c r="X2075" s="33"/>
      <c r="Y2075" s="33"/>
      <c r="Z2075" s="33"/>
      <c r="AA2075" s="33"/>
      <c r="AB2075" s="33"/>
      <c r="AC2075" s="33"/>
      <c r="AD2075" s="33"/>
      <c r="AE2075" s="33"/>
      <c r="AR2075" s="157" t="s">
        <v>720</v>
      </c>
      <c r="AT2075" s="157" t="s">
        <v>171</v>
      </c>
      <c r="AU2075" s="157" t="s">
        <v>187</v>
      </c>
      <c r="AY2075" s="18" t="s">
        <v>169</v>
      </c>
      <c r="BE2075" s="158">
        <f t="shared" si="44"/>
        <v>0</v>
      </c>
      <c r="BF2075" s="158">
        <f t="shared" si="45"/>
        <v>0</v>
      </c>
      <c r="BG2075" s="158">
        <f t="shared" si="46"/>
        <v>0</v>
      </c>
      <c r="BH2075" s="158">
        <f t="shared" si="47"/>
        <v>0</v>
      </c>
      <c r="BI2075" s="158">
        <f t="shared" si="48"/>
        <v>0</v>
      </c>
      <c r="BJ2075" s="18" t="s">
        <v>176</v>
      </c>
      <c r="BK2075" s="159">
        <f t="shared" si="49"/>
        <v>0</v>
      </c>
      <c r="BL2075" s="18" t="s">
        <v>720</v>
      </c>
      <c r="BM2075" s="157" t="s">
        <v>2579</v>
      </c>
    </row>
    <row r="2076" spans="1:65" s="2" customFormat="1" ht="14.4" customHeight="1">
      <c r="A2076" s="33"/>
      <c r="B2076" s="145"/>
      <c r="C2076" s="146" t="s">
        <v>2580</v>
      </c>
      <c r="D2076" s="146" t="s">
        <v>171</v>
      </c>
      <c r="E2076" s="147" t="s">
        <v>2581</v>
      </c>
      <c r="F2076" s="148" t="s">
        <v>2582</v>
      </c>
      <c r="G2076" s="149" t="s">
        <v>369</v>
      </c>
      <c r="H2076" s="150">
        <v>75</v>
      </c>
      <c r="I2076" s="151"/>
      <c r="J2076" s="150">
        <f t="shared" si="40"/>
        <v>0</v>
      </c>
      <c r="K2076" s="152"/>
      <c r="L2076" s="34"/>
      <c r="M2076" s="153" t="s">
        <v>1</v>
      </c>
      <c r="N2076" s="154" t="s">
        <v>44</v>
      </c>
      <c r="O2076" s="59"/>
      <c r="P2076" s="155">
        <f t="shared" si="41"/>
        <v>0</v>
      </c>
      <c r="Q2076" s="155">
        <v>0</v>
      </c>
      <c r="R2076" s="155">
        <f t="shared" si="42"/>
        <v>0</v>
      </c>
      <c r="S2076" s="155">
        <v>0</v>
      </c>
      <c r="T2076" s="156">
        <f t="shared" si="43"/>
        <v>0</v>
      </c>
      <c r="U2076" s="33"/>
      <c r="V2076" s="33"/>
      <c r="W2076" s="33"/>
      <c r="X2076" s="33"/>
      <c r="Y2076" s="33"/>
      <c r="Z2076" s="33"/>
      <c r="AA2076" s="33"/>
      <c r="AB2076" s="33"/>
      <c r="AC2076" s="33"/>
      <c r="AD2076" s="33"/>
      <c r="AE2076" s="33"/>
      <c r="AR2076" s="157" t="s">
        <v>720</v>
      </c>
      <c r="AT2076" s="157" t="s">
        <v>171</v>
      </c>
      <c r="AU2076" s="157" t="s">
        <v>187</v>
      </c>
      <c r="AY2076" s="18" t="s">
        <v>169</v>
      </c>
      <c r="BE2076" s="158">
        <f t="shared" si="44"/>
        <v>0</v>
      </c>
      <c r="BF2076" s="158">
        <f t="shared" si="45"/>
        <v>0</v>
      </c>
      <c r="BG2076" s="158">
        <f t="shared" si="46"/>
        <v>0</v>
      </c>
      <c r="BH2076" s="158">
        <f t="shared" si="47"/>
        <v>0</v>
      </c>
      <c r="BI2076" s="158">
        <f t="shared" si="48"/>
        <v>0</v>
      </c>
      <c r="BJ2076" s="18" t="s">
        <v>176</v>
      </c>
      <c r="BK2076" s="159">
        <f t="shared" si="49"/>
        <v>0</v>
      </c>
      <c r="BL2076" s="18" t="s">
        <v>720</v>
      </c>
      <c r="BM2076" s="157" t="s">
        <v>2583</v>
      </c>
    </row>
    <row r="2077" spans="1:65" s="2" customFormat="1" ht="14.4" customHeight="1">
      <c r="A2077" s="33"/>
      <c r="B2077" s="145"/>
      <c r="C2077" s="146" t="s">
        <v>2584</v>
      </c>
      <c r="D2077" s="146" t="s">
        <v>171</v>
      </c>
      <c r="E2077" s="147" t="s">
        <v>2585</v>
      </c>
      <c r="F2077" s="148" t="s">
        <v>2586</v>
      </c>
      <c r="G2077" s="149" t="s">
        <v>369</v>
      </c>
      <c r="H2077" s="150">
        <v>15</v>
      </c>
      <c r="I2077" s="151"/>
      <c r="J2077" s="150">
        <f t="shared" si="40"/>
        <v>0</v>
      </c>
      <c r="K2077" s="152"/>
      <c r="L2077" s="34"/>
      <c r="M2077" s="153" t="s">
        <v>1</v>
      </c>
      <c r="N2077" s="154" t="s">
        <v>44</v>
      </c>
      <c r="O2077" s="59"/>
      <c r="P2077" s="155">
        <f t="shared" si="41"/>
        <v>0</v>
      </c>
      <c r="Q2077" s="155">
        <v>0</v>
      </c>
      <c r="R2077" s="155">
        <f t="shared" si="42"/>
        <v>0</v>
      </c>
      <c r="S2077" s="155">
        <v>0</v>
      </c>
      <c r="T2077" s="156">
        <f t="shared" si="43"/>
        <v>0</v>
      </c>
      <c r="U2077" s="33"/>
      <c r="V2077" s="33"/>
      <c r="W2077" s="33"/>
      <c r="X2077" s="33"/>
      <c r="Y2077" s="33"/>
      <c r="Z2077" s="33"/>
      <c r="AA2077" s="33"/>
      <c r="AB2077" s="33"/>
      <c r="AC2077" s="33"/>
      <c r="AD2077" s="33"/>
      <c r="AE2077" s="33"/>
      <c r="AR2077" s="157" t="s">
        <v>720</v>
      </c>
      <c r="AT2077" s="157" t="s">
        <v>171</v>
      </c>
      <c r="AU2077" s="157" t="s">
        <v>187</v>
      </c>
      <c r="AY2077" s="18" t="s">
        <v>169</v>
      </c>
      <c r="BE2077" s="158">
        <f t="shared" si="44"/>
        <v>0</v>
      </c>
      <c r="BF2077" s="158">
        <f t="shared" si="45"/>
        <v>0</v>
      </c>
      <c r="BG2077" s="158">
        <f t="shared" si="46"/>
        <v>0</v>
      </c>
      <c r="BH2077" s="158">
        <f t="shared" si="47"/>
        <v>0</v>
      </c>
      <c r="BI2077" s="158">
        <f t="shared" si="48"/>
        <v>0</v>
      </c>
      <c r="BJ2077" s="18" t="s">
        <v>176</v>
      </c>
      <c r="BK2077" s="159">
        <f t="shared" si="49"/>
        <v>0</v>
      </c>
      <c r="BL2077" s="18" t="s">
        <v>720</v>
      </c>
      <c r="BM2077" s="157" t="s">
        <v>2587</v>
      </c>
    </row>
    <row r="2078" spans="1:65" s="2" customFormat="1" ht="14.4" customHeight="1">
      <c r="A2078" s="33"/>
      <c r="B2078" s="145"/>
      <c r="C2078" s="146" t="s">
        <v>2588</v>
      </c>
      <c r="D2078" s="146" t="s">
        <v>171</v>
      </c>
      <c r="E2078" s="147" t="s">
        <v>2589</v>
      </c>
      <c r="F2078" s="148" t="s">
        <v>2590</v>
      </c>
      <c r="G2078" s="149" t="s">
        <v>369</v>
      </c>
      <c r="H2078" s="150">
        <v>1</v>
      </c>
      <c r="I2078" s="151"/>
      <c r="J2078" s="150">
        <f t="shared" si="40"/>
        <v>0</v>
      </c>
      <c r="K2078" s="152"/>
      <c r="L2078" s="34"/>
      <c r="M2078" s="153" t="s">
        <v>1</v>
      </c>
      <c r="N2078" s="154" t="s">
        <v>44</v>
      </c>
      <c r="O2078" s="59"/>
      <c r="P2078" s="155">
        <f t="shared" si="41"/>
        <v>0</v>
      </c>
      <c r="Q2078" s="155">
        <v>0</v>
      </c>
      <c r="R2078" s="155">
        <f t="shared" si="42"/>
        <v>0</v>
      </c>
      <c r="S2078" s="155">
        <v>0</v>
      </c>
      <c r="T2078" s="156">
        <f t="shared" si="43"/>
        <v>0</v>
      </c>
      <c r="U2078" s="33"/>
      <c r="V2078" s="33"/>
      <c r="W2078" s="33"/>
      <c r="X2078" s="33"/>
      <c r="Y2078" s="33"/>
      <c r="Z2078" s="33"/>
      <c r="AA2078" s="33"/>
      <c r="AB2078" s="33"/>
      <c r="AC2078" s="33"/>
      <c r="AD2078" s="33"/>
      <c r="AE2078" s="33"/>
      <c r="AR2078" s="157" t="s">
        <v>720</v>
      </c>
      <c r="AT2078" s="157" t="s">
        <v>171</v>
      </c>
      <c r="AU2078" s="157" t="s">
        <v>187</v>
      </c>
      <c r="AY2078" s="18" t="s">
        <v>169</v>
      </c>
      <c r="BE2078" s="158">
        <f t="shared" si="44"/>
        <v>0</v>
      </c>
      <c r="BF2078" s="158">
        <f t="shared" si="45"/>
        <v>0</v>
      </c>
      <c r="BG2078" s="158">
        <f t="shared" si="46"/>
        <v>0</v>
      </c>
      <c r="BH2078" s="158">
        <f t="shared" si="47"/>
        <v>0</v>
      </c>
      <c r="BI2078" s="158">
        <f t="shared" si="48"/>
        <v>0</v>
      </c>
      <c r="BJ2078" s="18" t="s">
        <v>176</v>
      </c>
      <c r="BK2078" s="159">
        <f t="shared" si="49"/>
        <v>0</v>
      </c>
      <c r="BL2078" s="18" t="s">
        <v>720</v>
      </c>
      <c r="BM2078" s="157" t="s">
        <v>2591</v>
      </c>
    </row>
    <row r="2079" spans="1:65" s="2" customFormat="1" ht="14.4" customHeight="1">
      <c r="A2079" s="33"/>
      <c r="B2079" s="145"/>
      <c r="C2079" s="146" t="s">
        <v>2592</v>
      </c>
      <c r="D2079" s="146" t="s">
        <v>171</v>
      </c>
      <c r="E2079" s="147" t="s">
        <v>2593</v>
      </c>
      <c r="F2079" s="148" t="s">
        <v>2594</v>
      </c>
      <c r="G2079" s="149" t="s">
        <v>369</v>
      </c>
      <c r="H2079" s="150">
        <v>2</v>
      </c>
      <c r="I2079" s="151"/>
      <c r="J2079" s="150">
        <f t="shared" si="40"/>
        <v>0</v>
      </c>
      <c r="K2079" s="152"/>
      <c r="L2079" s="34"/>
      <c r="M2079" s="153" t="s">
        <v>1</v>
      </c>
      <c r="N2079" s="154" t="s">
        <v>44</v>
      </c>
      <c r="O2079" s="59"/>
      <c r="P2079" s="155">
        <f t="shared" si="41"/>
        <v>0</v>
      </c>
      <c r="Q2079" s="155">
        <v>0</v>
      </c>
      <c r="R2079" s="155">
        <f t="shared" si="42"/>
        <v>0</v>
      </c>
      <c r="S2079" s="155">
        <v>0</v>
      </c>
      <c r="T2079" s="156">
        <f t="shared" si="43"/>
        <v>0</v>
      </c>
      <c r="U2079" s="33"/>
      <c r="V2079" s="33"/>
      <c r="W2079" s="33"/>
      <c r="X2079" s="33"/>
      <c r="Y2079" s="33"/>
      <c r="Z2079" s="33"/>
      <c r="AA2079" s="33"/>
      <c r="AB2079" s="33"/>
      <c r="AC2079" s="33"/>
      <c r="AD2079" s="33"/>
      <c r="AE2079" s="33"/>
      <c r="AR2079" s="157" t="s">
        <v>720</v>
      </c>
      <c r="AT2079" s="157" t="s">
        <v>171</v>
      </c>
      <c r="AU2079" s="157" t="s">
        <v>187</v>
      </c>
      <c r="AY2079" s="18" t="s">
        <v>169</v>
      </c>
      <c r="BE2079" s="158">
        <f t="shared" si="44"/>
        <v>0</v>
      </c>
      <c r="BF2079" s="158">
        <f t="shared" si="45"/>
        <v>0</v>
      </c>
      <c r="BG2079" s="158">
        <f t="shared" si="46"/>
        <v>0</v>
      </c>
      <c r="BH2079" s="158">
        <f t="shared" si="47"/>
        <v>0</v>
      </c>
      <c r="BI2079" s="158">
        <f t="shared" si="48"/>
        <v>0</v>
      </c>
      <c r="BJ2079" s="18" t="s">
        <v>176</v>
      </c>
      <c r="BK2079" s="159">
        <f t="shared" si="49"/>
        <v>0</v>
      </c>
      <c r="BL2079" s="18" t="s">
        <v>720</v>
      </c>
      <c r="BM2079" s="157" t="s">
        <v>2595</v>
      </c>
    </row>
    <row r="2080" spans="1:65" s="2" customFormat="1" ht="14.4" customHeight="1">
      <c r="A2080" s="33"/>
      <c r="B2080" s="145"/>
      <c r="C2080" s="146" t="s">
        <v>2596</v>
      </c>
      <c r="D2080" s="146" t="s">
        <v>171</v>
      </c>
      <c r="E2080" s="147" t="s">
        <v>2597</v>
      </c>
      <c r="F2080" s="148" t="s">
        <v>2598</v>
      </c>
      <c r="G2080" s="149" t="s">
        <v>369</v>
      </c>
      <c r="H2080" s="150">
        <v>1</v>
      </c>
      <c r="I2080" s="151"/>
      <c r="J2080" s="150">
        <f t="shared" si="40"/>
        <v>0</v>
      </c>
      <c r="K2080" s="152"/>
      <c r="L2080" s="34"/>
      <c r="M2080" s="153" t="s">
        <v>1</v>
      </c>
      <c r="N2080" s="154" t="s">
        <v>44</v>
      </c>
      <c r="O2080" s="59"/>
      <c r="P2080" s="155">
        <f t="shared" si="41"/>
        <v>0</v>
      </c>
      <c r="Q2080" s="155">
        <v>0</v>
      </c>
      <c r="R2080" s="155">
        <f t="shared" si="42"/>
        <v>0</v>
      </c>
      <c r="S2080" s="155">
        <v>0</v>
      </c>
      <c r="T2080" s="156">
        <f t="shared" si="43"/>
        <v>0</v>
      </c>
      <c r="U2080" s="33"/>
      <c r="V2080" s="33"/>
      <c r="W2080" s="33"/>
      <c r="X2080" s="33"/>
      <c r="Y2080" s="33"/>
      <c r="Z2080" s="33"/>
      <c r="AA2080" s="33"/>
      <c r="AB2080" s="33"/>
      <c r="AC2080" s="33"/>
      <c r="AD2080" s="33"/>
      <c r="AE2080" s="33"/>
      <c r="AR2080" s="157" t="s">
        <v>720</v>
      </c>
      <c r="AT2080" s="157" t="s">
        <v>171</v>
      </c>
      <c r="AU2080" s="157" t="s">
        <v>187</v>
      </c>
      <c r="AY2080" s="18" t="s">
        <v>169</v>
      </c>
      <c r="BE2080" s="158">
        <f t="shared" si="44"/>
        <v>0</v>
      </c>
      <c r="BF2080" s="158">
        <f t="shared" si="45"/>
        <v>0</v>
      </c>
      <c r="BG2080" s="158">
        <f t="shared" si="46"/>
        <v>0</v>
      </c>
      <c r="BH2080" s="158">
        <f t="shared" si="47"/>
        <v>0</v>
      </c>
      <c r="BI2080" s="158">
        <f t="shared" si="48"/>
        <v>0</v>
      </c>
      <c r="BJ2080" s="18" t="s">
        <v>176</v>
      </c>
      <c r="BK2080" s="159">
        <f t="shared" si="49"/>
        <v>0</v>
      </c>
      <c r="BL2080" s="18" t="s">
        <v>720</v>
      </c>
      <c r="BM2080" s="157" t="s">
        <v>2599</v>
      </c>
    </row>
    <row r="2081" spans="1:65" s="2" customFormat="1" ht="14.4" customHeight="1">
      <c r="A2081" s="33"/>
      <c r="B2081" s="145"/>
      <c r="C2081" s="146" t="s">
        <v>2600</v>
      </c>
      <c r="D2081" s="146" t="s">
        <v>171</v>
      </c>
      <c r="E2081" s="147" t="s">
        <v>2601</v>
      </c>
      <c r="F2081" s="148" t="s">
        <v>2602</v>
      </c>
      <c r="G2081" s="149" t="s">
        <v>369</v>
      </c>
      <c r="H2081" s="150">
        <v>2</v>
      </c>
      <c r="I2081" s="151"/>
      <c r="J2081" s="150">
        <f t="shared" si="40"/>
        <v>0</v>
      </c>
      <c r="K2081" s="152"/>
      <c r="L2081" s="34"/>
      <c r="M2081" s="153" t="s">
        <v>1</v>
      </c>
      <c r="N2081" s="154" t="s">
        <v>44</v>
      </c>
      <c r="O2081" s="59"/>
      <c r="P2081" s="155">
        <f t="shared" si="41"/>
        <v>0</v>
      </c>
      <c r="Q2081" s="155">
        <v>0</v>
      </c>
      <c r="R2081" s="155">
        <f t="shared" si="42"/>
        <v>0</v>
      </c>
      <c r="S2081" s="155">
        <v>0</v>
      </c>
      <c r="T2081" s="156">
        <f t="shared" si="43"/>
        <v>0</v>
      </c>
      <c r="U2081" s="33"/>
      <c r="V2081" s="33"/>
      <c r="W2081" s="33"/>
      <c r="X2081" s="33"/>
      <c r="Y2081" s="33"/>
      <c r="Z2081" s="33"/>
      <c r="AA2081" s="33"/>
      <c r="AB2081" s="33"/>
      <c r="AC2081" s="33"/>
      <c r="AD2081" s="33"/>
      <c r="AE2081" s="33"/>
      <c r="AR2081" s="157" t="s">
        <v>720</v>
      </c>
      <c r="AT2081" s="157" t="s">
        <v>171</v>
      </c>
      <c r="AU2081" s="157" t="s">
        <v>187</v>
      </c>
      <c r="AY2081" s="18" t="s">
        <v>169</v>
      </c>
      <c r="BE2081" s="158">
        <f t="shared" si="44"/>
        <v>0</v>
      </c>
      <c r="BF2081" s="158">
        <f t="shared" si="45"/>
        <v>0</v>
      </c>
      <c r="BG2081" s="158">
        <f t="shared" si="46"/>
        <v>0</v>
      </c>
      <c r="BH2081" s="158">
        <f t="shared" si="47"/>
        <v>0</v>
      </c>
      <c r="BI2081" s="158">
        <f t="shared" si="48"/>
        <v>0</v>
      </c>
      <c r="BJ2081" s="18" t="s">
        <v>176</v>
      </c>
      <c r="BK2081" s="159">
        <f t="shared" si="49"/>
        <v>0</v>
      </c>
      <c r="BL2081" s="18" t="s">
        <v>720</v>
      </c>
      <c r="BM2081" s="157" t="s">
        <v>2603</v>
      </c>
    </row>
    <row r="2082" spans="1:65" s="2" customFormat="1" ht="14.4" customHeight="1">
      <c r="A2082" s="33"/>
      <c r="B2082" s="145"/>
      <c r="C2082" s="146" t="s">
        <v>2604</v>
      </c>
      <c r="D2082" s="146" t="s">
        <v>171</v>
      </c>
      <c r="E2082" s="147" t="s">
        <v>2605</v>
      </c>
      <c r="F2082" s="148" t="s">
        <v>2606</v>
      </c>
      <c r="G2082" s="149" t="s">
        <v>174</v>
      </c>
      <c r="H2082" s="150">
        <v>1</v>
      </c>
      <c r="I2082" s="151"/>
      <c r="J2082" s="150">
        <f t="shared" si="40"/>
        <v>0</v>
      </c>
      <c r="K2082" s="152"/>
      <c r="L2082" s="34"/>
      <c r="M2082" s="153" t="s">
        <v>1</v>
      </c>
      <c r="N2082" s="154" t="s">
        <v>44</v>
      </c>
      <c r="O2082" s="59"/>
      <c r="P2082" s="155">
        <f t="shared" si="41"/>
        <v>0</v>
      </c>
      <c r="Q2082" s="155">
        <v>0</v>
      </c>
      <c r="R2082" s="155">
        <f t="shared" si="42"/>
        <v>0</v>
      </c>
      <c r="S2082" s="155">
        <v>0</v>
      </c>
      <c r="T2082" s="156">
        <f t="shared" si="43"/>
        <v>0</v>
      </c>
      <c r="U2082" s="33"/>
      <c r="V2082" s="33"/>
      <c r="W2082" s="33"/>
      <c r="X2082" s="33"/>
      <c r="Y2082" s="33"/>
      <c r="Z2082" s="33"/>
      <c r="AA2082" s="33"/>
      <c r="AB2082" s="33"/>
      <c r="AC2082" s="33"/>
      <c r="AD2082" s="33"/>
      <c r="AE2082" s="33"/>
      <c r="AR2082" s="157" t="s">
        <v>720</v>
      </c>
      <c r="AT2082" s="157" t="s">
        <v>171</v>
      </c>
      <c r="AU2082" s="157" t="s">
        <v>187</v>
      </c>
      <c r="AY2082" s="18" t="s">
        <v>169</v>
      </c>
      <c r="BE2082" s="158">
        <f t="shared" si="44"/>
        <v>0</v>
      </c>
      <c r="BF2082" s="158">
        <f t="shared" si="45"/>
        <v>0</v>
      </c>
      <c r="BG2082" s="158">
        <f t="shared" si="46"/>
        <v>0</v>
      </c>
      <c r="BH2082" s="158">
        <f t="shared" si="47"/>
        <v>0</v>
      </c>
      <c r="BI2082" s="158">
        <f t="shared" si="48"/>
        <v>0</v>
      </c>
      <c r="BJ2082" s="18" t="s">
        <v>176</v>
      </c>
      <c r="BK2082" s="159">
        <f t="shared" si="49"/>
        <v>0</v>
      </c>
      <c r="BL2082" s="18" t="s">
        <v>720</v>
      </c>
      <c r="BM2082" s="157" t="s">
        <v>2607</v>
      </c>
    </row>
    <row r="2083" spans="1:65" s="2" customFormat="1" ht="14.4" customHeight="1">
      <c r="A2083" s="33"/>
      <c r="B2083" s="145"/>
      <c r="C2083" s="209" t="s">
        <v>2608</v>
      </c>
      <c r="D2083" s="209" t="s">
        <v>171</v>
      </c>
      <c r="E2083" s="210" t="s">
        <v>2609</v>
      </c>
      <c r="F2083" s="211" t="s">
        <v>2610</v>
      </c>
      <c r="G2083" s="212" t="s">
        <v>174</v>
      </c>
      <c r="H2083" s="213">
        <v>1</v>
      </c>
      <c r="I2083" s="151"/>
      <c r="J2083" s="150">
        <f t="shared" si="40"/>
        <v>0</v>
      </c>
      <c r="K2083" s="152"/>
      <c r="L2083" s="34"/>
      <c r="M2083" s="153" t="s">
        <v>1</v>
      </c>
      <c r="N2083" s="154" t="s">
        <v>44</v>
      </c>
      <c r="O2083" s="59"/>
      <c r="P2083" s="155">
        <f t="shared" si="41"/>
        <v>0</v>
      </c>
      <c r="Q2083" s="155">
        <v>0</v>
      </c>
      <c r="R2083" s="155">
        <f t="shared" si="42"/>
        <v>0</v>
      </c>
      <c r="S2083" s="155">
        <v>0</v>
      </c>
      <c r="T2083" s="156">
        <f t="shared" si="43"/>
        <v>0</v>
      </c>
      <c r="U2083" s="33"/>
      <c r="V2083" s="33"/>
      <c r="W2083" s="33"/>
      <c r="X2083" s="33"/>
      <c r="Y2083" s="33"/>
      <c r="Z2083" s="33"/>
      <c r="AA2083" s="33"/>
      <c r="AB2083" s="33"/>
      <c r="AC2083" s="33"/>
      <c r="AD2083" s="33"/>
      <c r="AE2083" s="33"/>
      <c r="AR2083" s="157" t="s">
        <v>720</v>
      </c>
      <c r="AT2083" s="157" t="s">
        <v>171</v>
      </c>
      <c r="AU2083" s="157" t="s">
        <v>187</v>
      </c>
      <c r="AY2083" s="18" t="s">
        <v>169</v>
      </c>
      <c r="BE2083" s="158">
        <f t="shared" si="44"/>
        <v>0</v>
      </c>
      <c r="BF2083" s="158">
        <f t="shared" si="45"/>
        <v>0</v>
      </c>
      <c r="BG2083" s="158">
        <f t="shared" si="46"/>
        <v>0</v>
      </c>
      <c r="BH2083" s="158">
        <f t="shared" si="47"/>
        <v>0</v>
      </c>
      <c r="BI2083" s="158">
        <f t="shared" si="48"/>
        <v>0</v>
      </c>
      <c r="BJ2083" s="18" t="s">
        <v>176</v>
      </c>
      <c r="BK2083" s="159">
        <f t="shared" si="49"/>
        <v>0</v>
      </c>
      <c r="BL2083" s="18" t="s">
        <v>720</v>
      </c>
      <c r="BM2083" s="157" t="s">
        <v>2611</v>
      </c>
    </row>
    <row r="2084" spans="1:65" s="12" customFormat="1" ht="20.9" customHeight="1">
      <c r="B2084" s="132"/>
      <c r="D2084" s="133" t="s">
        <v>77</v>
      </c>
      <c r="E2084" s="143" t="s">
        <v>2612</v>
      </c>
      <c r="F2084" s="143" t="s">
        <v>2613</v>
      </c>
      <c r="I2084" s="135"/>
      <c r="J2084" s="144">
        <f>BK2084</f>
        <v>0</v>
      </c>
      <c r="L2084" s="132"/>
      <c r="M2084" s="137"/>
      <c r="N2084" s="138"/>
      <c r="O2084" s="138"/>
      <c r="P2084" s="139">
        <f>SUM(P2085:P2110)</f>
        <v>0</v>
      </c>
      <c r="Q2084" s="138"/>
      <c r="R2084" s="139">
        <f>SUM(R2085:R2110)</f>
        <v>0</v>
      </c>
      <c r="S2084" s="138"/>
      <c r="T2084" s="140">
        <f>SUM(T2085:T2110)</f>
        <v>0</v>
      </c>
      <c r="AR2084" s="133" t="s">
        <v>187</v>
      </c>
      <c r="AT2084" s="141" t="s">
        <v>77</v>
      </c>
      <c r="AU2084" s="141" t="s">
        <v>176</v>
      </c>
      <c r="AY2084" s="133" t="s">
        <v>169</v>
      </c>
      <c r="BK2084" s="142">
        <f>SUM(BK2085:BK2110)</f>
        <v>0</v>
      </c>
    </row>
    <row r="2085" spans="1:65" s="2" customFormat="1" ht="14.4" customHeight="1">
      <c r="A2085" s="33"/>
      <c r="B2085" s="145"/>
      <c r="C2085" s="192" t="s">
        <v>2614</v>
      </c>
      <c r="D2085" s="192" t="s">
        <v>345</v>
      </c>
      <c r="E2085" s="193" t="s">
        <v>2615</v>
      </c>
      <c r="F2085" s="194" t="s">
        <v>2510</v>
      </c>
      <c r="G2085" s="195" t="s">
        <v>369</v>
      </c>
      <c r="H2085" s="196">
        <v>155</v>
      </c>
      <c r="I2085" s="197"/>
      <c r="J2085" s="196">
        <f t="shared" ref="J2085:J2110" si="50">ROUND(I2085*H2085,3)</f>
        <v>0</v>
      </c>
      <c r="K2085" s="198"/>
      <c r="L2085" s="199"/>
      <c r="M2085" s="200" t="s">
        <v>1</v>
      </c>
      <c r="N2085" s="201" t="s">
        <v>44</v>
      </c>
      <c r="O2085" s="59"/>
      <c r="P2085" s="155">
        <f t="shared" ref="P2085:P2110" si="51">O2085*H2085</f>
        <v>0</v>
      </c>
      <c r="Q2085" s="155">
        <v>0</v>
      </c>
      <c r="R2085" s="155">
        <f t="shared" ref="R2085:R2110" si="52">Q2085*H2085</f>
        <v>0</v>
      </c>
      <c r="S2085" s="155">
        <v>0</v>
      </c>
      <c r="T2085" s="156">
        <f t="shared" ref="T2085:T2110" si="53">S2085*H2085</f>
        <v>0</v>
      </c>
      <c r="U2085" s="33"/>
      <c r="V2085" s="33"/>
      <c r="W2085" s="33"/>
      <c r="X2085" s="33"/>
      <c r="Y2085" s="33"/>
      <c r="Z2085" s="33"/>
      <c r="AA2085" s="33"/>
      <c r="AB2085" s="33"/>
      <c r="AC2085" s="33"/>
      <c r="AD2085" s="33"/>
      <c r="AE2085" s="33"/>
      <c r="AR2085" s="157" t="s">
        <v>2066</v>
      </c>
      <c r="AT2085" s="157" t="s">
        <v>345</v>
      </c>
      <c r="AU2085" s="157" t="s">
        <v>187</v>
      </c>
      <c r="AY2085" s="18" t="s">
        <v>169</v>
      </c>
      <c r="BE2085" s="158">
        <f t="shared" ref="BE2085:BE2110" si="54">IF(N2085="základná",J2085,0)</f>
        <v>0</v>
      </c>
      <c r="BF2085" s="158">
        <f t="shared" ref="BF2085:BF2110" si="55">IF(N2085="znížená",J2085,0)</f>
        <v>0</v>
      </c>
      <c r="BG2085" s="158">
        <f t="shared" ref="BG2085:BG2110" si="56">IF(N2085="zákl. prenesená",J2085,0)</f>
        <v>0</v>
      </c>
      <c r="BH2085" s="158">
        <f t="shared" ref="BH2085:BH2110" si="57">IF(N2085="zníž. prenesená",J2085,0)</f>
        <v>0</v>
      </c>
      <c r="BI2085" s="158">
        <f t="shared" ref="BI2085:BI2110" si="58">IF(N2085="nulová",J2085,0)</f>
        <v>0</v>
      </c>
      <c r="BJ2085" s="18" t="s">
        <v>176</v>
      </c>
      <c r="BK2085" s="159">
        <f t="shared" ref="BK2085:BK2110" si="59">ROUND(I2085*H2085,3)</f>
        <v>0</v>
      </c>
      <c r="BL2085" s="18" t="s">
        <v>720</v>
      </c>
      <c r="BM2085" s="157" t="s">
        <v>2616</v>
      </c>
    </row>
    <row r="2086" spans="1:65" s="2" customFormat="1" ht="14.4" customHeight="1">
      <c r="A2086" s="33"/>
      <c r="B2086" s="145"/>
      <c r="C2086" s="192" t="s">
        <v>2617</v>
      </c>
      <c r="D2086" s="192" t="s">
        <v>345</v>
      </c>
      <c r="E2086" s="193" t="s">
        <v>2618</v>
      </c>
      <c r="F2086" s="194" t="s">
        <v>2514</v>
      </c>
      <c r="G2086" s="195" t="s">
        <v>369</v>
      </c>
      <c r="H2086" s="196">
        <v>143</v>
      </c>
      <c r="I2086" s="197"/>
      <c r="J2086" s="196">
        <f t="shared" si="50"/>
        <v>0</v>
      </c>
      <c r="K2086" s="198"/>
      <c r="L2086" s="199"/>
      <c r="M2086" s="200" t="s">
        <v>1</v>
      </c>
      <c r="N2086" s="201" t="s">
        <v>44</v>
      </c>
      <c r="O2086" s="59"/>
      <c r="P2086" s="155">
        <f t="shared" si="51"/>
        <v>0</v>
      </c>
      <c r="Q2086" s="155">
        <v>0</v>
      </c>
      <c r="R2086" s="155">
        <f t="shared" si="52"/>
        <v>0</v>
      </c>
      <c r="S2086" s="155">
        <v>0</v>
      </c>
      <c r="T2086" s="156">
        <f t="shared" si="53"/>
        <v>0</v>
      </c>
      <c r="U2086" s="33"/>
      <c r="V2086" s="33"/>
      <c r="W2086" s="33"/>
      <c r="X2086" s="33"/>
      <c r="Y2086" s="33"/>
      <c r="Z2086" s="33"/>
      <c r="AA2086" s="33"/>
      <c r="AB2086" s="33"/>
      <c r="AC2086" s="33"/>
      <c r="AD2086" s="33"/>
      <c r="AE2086" s="33"/>
      <c r="AR2086" s="157" t="s">
        <v>2066</v>
      </c>
      <c r="AT2086" s="157" t="s">
        <v>345</v>
      </c>
      <c r="AU2086" s="157" t="s">
        <v>187</v>
      </c>
      <c r="AY2086" s="18" t="s">
        <v>169</v>
      </c>
      <c r="BE2086" s="158">
        <f t="shared" si="54"/>
        <v>0</v>
      </c>
      <c r="BF2086" s="158">
        <f t="shared" si="55"/>
        <v>0</v>
      </c>
      <c r="BG2086" s="158">
        <f t="shared" si="56"/>
        <v>0</v>
      </c>
      <c r="BH2086" s="158">
        <f t="shared" si="57"/>
        <v>0</v>
      </c>
      <c r="BI2086" s="158">
        <f t="shared" si="58"/>
        <v>0</v>
      </c>
      <c r="BJ2086" s="18" t="s">
        <v>176</v>
      </c>
      <c r="BK2086" s="159">
        <f t="shared" si="59"/>
        <v>0</v>
      </c>
      <c r="BL2086" s="18" t="s">
        <v>720</v>
      </c>
      <c r="BM2086" s="157" t="s">
        <v>2619</v>
      </c>
    </row>
    <row r="2087" spans="1:65" s="2" customFormat="1" ht="14.4" customHeight="1">
      <c r="A2087" s="33"/>
      <c r="B2087" s="145"/>
      <c r="C2087" s="192" t="s">
        <v>2620</v>
      </c>
      <c r="D2087" s="192" t="s">
        <v>345</v>
      </c>
      <c r="E2087" s="193" t="s">
        <v>2621</v>
      </c>
      <c r="F2087" s="194" t="s">
        <v>2518</v>
      </c>
      <c r="G2087" s="195" t="s">
        <v>369</v>
      </c>
      <c r="H2087" s="196">
        <v>65</v>
      </c>
      <c r="I2087" s="197"/>
      <c r="J2087" s="196">
        <f t="shared" si="50"/>
        <v>0</v>
      </c>
      <c r="K2087" s="198"/>
      <c r="L2087" s="199"/>
      <c r="M2087" s="200" t="s">
        <v>1</v>
      </c>
      <c r="N2087" s="201" t="s">
        <v>44</v>
      </c>
      <c r="O2087" s="59"/>
      <c r="P2087" s="155">
        <f t="shared" si="51"/>
        <v>0</v>
      </c>
      <c r="Q2087" s="155">
        <v>0</v>
      </c>
      <c r="R2087" s="155">
        <f t="shared" si="52"/>
        <v>0</v>
      </c>
      <c r="S2087" s="155">
        <v>0</v>
      </c>
      <c r="T2087" s="156">
        <f t="shared" si="53"/>
        <v>0</v>
      </c>
      <c r="U2087" s="33"/>
      <c r="V2087" s="33"/>
      <c r="W2087" s="33"/>
      <c r="X2087" s="33"/>
      <c r="Y2087" s="33"/>
      <c r="Z2087" s="33"/>
      <c r="AA2087" s="33"/>
      <c r="AB2087" s="33"/>
      <c r="AC2087" s="33"/>
      <c r="AD2087" s="33"/>
      <c r="AE2087" s="33"/>
      <c r="AR2087" s="157" t="s">
        <v>2066</v>
      </c>
      <c r="AT2087" s="157" t="s">
        <v>345</v>
      </c>
      <c r="AU2087" s="157" t="s">
        <v>187</v>
      </c>
      <c r="AY2087" s="18" t="s">
        <v>169</v>
      </c>
      <c r="BE2087" s="158">
        <f t="shared" si="54"/>
        <v>0</v>
      </c>
      <c r="BF2087" s="158">
        <f t="shared" si="55"/>
        <v>0</v>
      </c>
      <c r="BG2087" s="158">
        <f t="shared" si="56"/>
        <v>0</v>
      </c>
      <c r="BH2087" s="158">
        <f t="shared" si="57"/>
        <v>0</v>
      </c>
      <c r="BI2087" s="158">
        <f t="shared" si="58"/>
        <v>0</v>
      </c>
      <c r="BJ2087" s="18" t="s">
        <v>176</v>
      </c>
      <c r="BK2087" s="159">
        <f t="shared" si="59"/>
        <v>0</v>
      </c>
      <c r="BL2087" s="18" t="s">
        <v>720</v>
      </c>
      <c r="BM2087" s="157" t="s">
        <v>2622</v>
      </c>
    </row>
    <row r="2088" spans="1:65" s="2" customFormat="1" ht="14.4" customHeight="1">
      <c r="A2088" s="33"/>
      <c r="B2088" s="145"/>
      <c r="C2088" s="192" t="s">
        <v>2623</v>
      </c>
      <c r="D2088" s="192" t="s">
        <v>345</v>
      </c>
      <c r="E2088" s="193" t="s">
        <v>2624</v>
      </c>
      <c r="F2088" s="194" t="s">
        <v>2522</v>
      </c>
      <c r="G2088" s="195" t="s">
        <v>353</v>
      </c>
      <c r="H2088" s="196">
        <v>100</v>
      </c>
      <c r="I2088" s="197"/>
      <c r="J2088" s="196">
        <f t="shared" si="50"/>
        <v>0</v>
      </c>
      <c r="K2088" s="198"/>
      <c r="L2088" s="199"/>
      <c r="M2088" s="200" t="s">
        <v>1</v>
      </c>
      <c r="N2088" s="201" t="s">
        <v>44</v>
      </c>
      <c r="O2088" s="59"/>
      <c r="P2088" s="155">
        <f t="shared" si="51"/>
        <v>0</v>
      </c>
      <c r="Q2088" s="155">
        <v>0</v>
      </c>
      <c r="R2088" s="155">
        <f t="shared" si="52"/>
        <v>0</v>
      </c>
      <c r="S2088" s="155">
        <v>0</v>
      </c>
      <c r="T2088" s="156">
        <f t="shared" si="53"/>
        <v>0</v>
      </c>
      <c r="U2088" s="33"/>
      <c r="V2088" s="33"/>
      <c r="W2088" s="33"/>
      <c r="X2088" s="33"/>
      <c r="Y2088" s="33"/>
      <c r="Z2088" s="33"/>
      <c r="AA2088" s="33"/>
      <c r="AB2088" s="33"/>
      <c r="AC2088" s="33"/>
      <c r="AD2088" s="33"/>
      <c r="AE2088" s="33"/>
      <c r="AR2088" s="157" t="s">
        <v>2066</v>
      </c>
      <c r="AT2088" s="157" t="s">
        <v>345</v>
      </c>
      <c r="AU2088" s="157" t="s">
        <v>187</v>
      </c>
      <c r="AY2088" s="18" t="s">
        <v>169</v>
      </c>
      <c r="BE2088" s="158">
        <f t="shared" si="54"/>
        <v>0</v>
      </c>
      <c r="BF2088" s="158">
        <f t="shared" si="55"/>
        <v>0</v>
      </c>
      <c r="BG2088" s="158">
        <f t="shared" si="56"/>
        <v>0</v>
      </c>
      <c r="BH2088" s="158">
        <f t="shared" si="57"/>
        <v>0</v>
      </c>
      <c r="BI2088" s="158">
        <f t="shared" si="58"/>
        <v>0</v>
      </c>
      <c r="BJ2088" s="18" t="s">
        <v>176</v>
      </c>
      <c r="BK2088" s="159">
        <f t="shared" si="59"/>
        <v>0</v>
      </c>
      <c r="BL2088" s="18" t="s">
        <v>720</v>
      </c>
      <c r="BM2088" s="157" t="s">
        <v>2625</v>
      </c>
    </row>
    <row r="2089" spans="1:65" s="2" customFormat="1" ht="14.4" customHeight="1">
      <c r="A2089" s="33"/>
      <c r="B2089" s="145"/>
      <c r="C2089" s="192" t="s">
        <v>2626</v>
      </c>
      <c r="D2089" s="192" t="s">
        <v>345</v>
      </c>
      <c r="E2089" s="193" t="s">
        <v>2627</v>
      </c>
      <c r="F2089" s="194" t="s">
        <v>2526</v>
      </c>
      <c r="G2089" s="195" t="s">
        <v>369</v>
      </c>
      <c r="H2089" s="196">
        <v>89</v>
      </c>
      <c r="I2089" s="197"/>
      <c r="J2089" s="196">
        <f t="shared" si="50"/>
        <v>0</v>
      </c>
      <c r="K2089" s="198"/>
      <c r="L2089" s="199"/>
      <c r="M2089" s="200" t="s">
        <v>1</v>
      </c>
      <c r="N2089" s="201" t="s">
        <v>44</v>
      </c>
      <c r="O2089" s="59"/>
      <c r="P2089" s="155">
        <f t="shared" si="51"/>
        <v>0</v>
      </c>
      <c r="Q2089" s="155">
        <v>0</v>
      </c>
      <c r="R2089" s="155">
        <f t="shared" si="52"/>
        <v>0</v>
      </c>
      <c r="S2089" s="155">
        <v>0</v>
      </c>
      <c r="T2089" s="156">
        <f t="shared" si="53"/>
        <v>0</v>
      </c>
      <c r="U2089" s="33"/>
      <c r="V2089" s="33"/>
      <c r="W2089" s="33"/>
      <c r="X2089" s="33"/>
      <c r="Y2089" s="33"/>
      <c r="Z2089" s="33"/>
      <c r="AA2089" s="33"/>
      <c r="AB2089" s="33"/>
      <c r="AC2089" s="33"/>
      <c r="AD2089" s="33"/>
      <c r="AE2089" s="33"/>
      <c r="AR2089" s="157" t="s">
        <v>2066</v>
      </c>
      <c r="AT2089" s="157" t="s">
        <v>345</v>
      </c>
      <c r="AU2089" s="157" t="s">
        <v>187</v>
      </c>
      <c r="AY2089" s="18" t="s">
        <v>169</v>
      </c>
      <c r="BE2089" s="158">
        <f t="shared" si="54"/>
        <v>0</v>
      </c>
      <c r="BF2089" s="158">
        <f t="shared" si="55"/>
        <v>0</v>
      </c>
      <c r="BG2089" s="158">
        <f t="shared" si="56"/>
        <v>0</v>
      </c>
      <c r="BH2089" s="158">
        <f t="shared" si="57"/>
        <v>0</v>
      </c>
      <c r="BI2089" s="158">
        <f t="shared" si="58"/>
        <v>0</v>
      </c>
      <c r="BJ2089" s="18" t="s">
        <v>176</v>
      </c>
      <c r="BK2089" s="159">
        <f t="shared" si="59"/>
        <v>0</v>
      </c>
      <c r="BL2089" s="18" t="s">
        <v>720</v>
      </c>
      <c r="BM2089" s="157" t="s">
        <v>2628</v>
      </c>
    </row>
    <row r="2090" spans="1:65" s="2" customFormat="1" ht="14.4" customHeight="1">
      <c r="A2090" s="33"/>
      <c r="B2090" s="145"/>
      <c r="C2090" s="192" t="s">
        <v>2629</v>
      </c>
      <c r="D2090" s="192" t="s">
        <v>345</v>
      </c>
      <c r="E2090" s="193" t="s">
        <v>2630</v>
      </c>
      <c r="F2090" s="194" t="s">
        <v>2534</v>
      </c>
      <c r="G2090" s="195" t="s">
        <v>353</v>
      </c>
      <c r="H2090" s="196">
        <v>1050</v>
      </c>
      <c r="I2090" s="197"/>
      <c r="J2090" s="196">
        <f t="shared" si="50"/>
        <v>0</v>
      </c>
      <c r="K2090" s="198"/>
      <c r="L2090" s="199"/>
      <c r="M2090" s="200" t="s">
        <v>1</v>
      </c>
      <c r="N2090" s="201" t="s">
        <v>44</v>
      </c>
      <c r="O2090" s="59"/>
      <c r="P2090" s="155">
        <f t="shared" si="51"/>
        <v>0</v>
      </c>
      <c r="Q2090" s="155">
        <v>0</v>
      </c>
      <c r="R2090" s="155">
        <f t="shared" si="52"/>
        <v>0</v>
      </c>
      <c r="S2090" s="155">
        <v>0</v>
      </c>
      <c r="T2090" s="156">
        <f t="shared" si="53"/>
        <v>0</v>
      </c>
      <c r="U2090" s="33"/>
      <c r="V2090" s="33"/>
      <c r="W2090" s="33"/>
      <c r="X2090" s="33"/>
      <c r="Y2090" s="33"/>
      <c r="Z2090" s="33"/>
      <c r="AA2090" s="33"/>
      <c r="AB2090" s="33"/>
      <c r="AC2090" s="33"/>
      <c r="AD2090" s="33"/>
      <c r="AE2090" s="33"/>
      <c r="AR2090" s="157" t="s">
        <v>2066</v>
      </c>
      <c r="AT2090" s="157" t="s">
        <v>345</v>
      </c>
      <c r="AU2090" s="157" t="s">
        <v>187</v>
      </c>
      <c r="AY2090" s="18" t="s">
        <v>169</v>
      </c>
      <c r="BE2090" s="158">
        <f t="shared" si="54"/>
        <v>0</v>
      </c>
      <c r="BF2090" s="158">
        <f t="shared" si="55"/>
        <v>0</v>
      </c>
      <c r="BG2090" s="158">
        <f t="shared" si="56"/>
        <v>0</v>
      </c>
      <c r="BH2090" s="158">
        <f t="shared" si="57"/>
        <v>0</v>
      </c>
      <c r="BI2090" s="158">
        <f t="shared" si="58"/>
        <v>0</v>
      </c>
      <c r="BJ2090" s="18" t="s">
        <v>176</v>
      </c>
      <c r="BK2090" s="159">
        <f t="shared" si="59"/>
        <v>0</v>
      </c>
      <c r="BL2090" s="18" t="s">
        <v>720</v>
      </c>
      <c r="BM2090" s="157" t="s">
        <v>2631</v>
      </c>
    </row>
    <row r="2091" spans="1:65" s="2" customFormat="1" ht="14.4" customHeight="1">
      <c r="A2091" s="33"/>
      <c r="B2091" s="145"/>
      <c r="C2091" s="192" t="s">
        <v>2632</v>
      </c>
      <c r="D2091" s="192" t="s">
        <v>345</v>
      </c>
      <c r="E2091" s="193" t="s">
        <v>2633</v>
      </c>
      <c r="F2091" s="194" t="s">
        <v>2538</v>
      </c>
      <c r="G2091" s="195" t="s">
        <v>353</v>
      </c>
      <c r="H2091" s="196">
        <v>320</v>
      </c>
      <c r="I2091" s="197"/>
      <c r="J2091" s="196">
        <f t="shared" si="50"/>
        <v>0</v>
      </c>
      <c r="K2091" s="198"/>
      <c r="L2091" s="199"/>
      <c r="M2091" s="200" t="s">
        <v>1</v>
      </c>
      <c r="N2091" s="201" t="s">
        <v>44</v>
      </c>
      <c r="O2091" s="59"/>
      <c r="P2091" s="155">
        <f t="shared" si="51"/>
        <v>0</v>
      </c>
      <c r="Q2091" s="155">
        <v>0</v>
      </c>
      <c r="R2091" s="155">
        <f t="shared" si="52"/>
        <v>0</v>
      </c>
      <c r="S2091" s="155">
        <v>0</v>
      </c>
      <c r="T2091" s="156">
        <f t="shared" si="53"/>
        <v>0</v>
      </c>
      <c r="U2091" s="33"/>
      <c r="V2091" s="33"/>
      <c r="W2091" s="33"/>
      <c r="X2091" s="33"/>
      <c r="Y2091" s="33"/>
      <c r="Z2091" s="33"/>
      <c r="AA2091" s="33"/>
      <c r="AB2091" s="33"/>
      <c r="AC2091" s="33"/>
      <c r="AD2091" s="33"/>
      <c r="AE2091" s="33"/>
      <c r="AR2091" s="157" t="s">
        <v>2066</v>
      </c>
      <c r="AT2091" s="157" t="s">
        <v>345</v>
      </c>
      <c r="AU2091" s="157" t="s">
        <v>187</v>
      </c>
      <c r="AY2091" s="18" t="s">
        <v>169</v>
      </c>
      <c r="BE2091" s="158">
        <f t="shared" si="54"/>
        <v>0</v>
      </c>
      <c r="BF2091" s="158">
        <f t="shared" si="55"/>
        <v>0</v>
      </c>
      <c r="BG2091" s="158">
        <f t="shared" si="56"/>
        <v>0</v>
      </c>
      <c r="BH2091" s="158">
        <f t="shared" si="57"/>
        <v>0</v>
      </c>
      <c r="BI2091" s="158">
        <f t="shared" si="58"/>
        <v>0</v>
      </c>
      <c r="BJ2091" s="18" t="s">
        <v>176</v>
      </c>
      <c r="BK2091" s="159">
        <f t="shared" si="59"/>
        <v>0</v>
      </c>
      <c r="BL2091" s="18" t="s">
        <v>720</v>
      </c>
      <c r="BM2091" s="157" t="s">
        <v>2634</v>
      </c>
    </row>
    <row r="2092" spans="1:65" s="2" customFormat="1" ht="14.4" customHeight="1">
      <c r="A2092" s="33"/>
      <c r="B2092" s="145"/>
      <c r="C2092" s="192" t="s">
        <v>2635</v>
      </c>
      <c r="D2092" s="192" t="s">
        <v>345</v>
      </c>
      <c r="E2092" s="193" t="s">
        <v>2636</v>
      </c>
      <c r="F2092" s="194" t="s">
        <v>2542</v>
      </c>
      <c r="G2092" s="195" t="s">
        <v>353</v>
      </c>
      <c r="H2092" s="196">
        <v>250</v>
      </c>
      <c r="I2092" s="197"/>
      <c r="J2092" s="196">
        <f t="shared" si="50"/>
        <v>0</v>
      </c>
      <c r="K2092" s="198"/>
      <c r="L2092" s="199"/>
      <c r="M2092" s="200" t="s">
        <v>1</v>
      </c>
      <c r="N2092" s="201" t="s">
        <v>44</v>
      </c>
      <c r="O2092" s="59"/>
      <c r="P2092" s="155">
        <f t="shared" si="51"/>
        <v>0</v>
      </c>
      <c r="Q2092" s="155">
        <v>0</v>
      </c>
      <c r="R2092" s="155">
        <f t="shared" si="52"/>
        <v>0</v>
      </c>
      <c r="S2092" s="155">
        <v>0</v>
      </c>
      <c r="T2092" s="156">
        <f t="shared" si="53"/>
        <v>0</v>
      </c>
      <c r="U2092" s="33"/>
      <c r="V2092" s="33"/>
      <c r="W2092" s="33"/>
      <c r="X2092" s="33"/>
      <c r="Y2092" s="33"/>
      <c r="Z2092" s="33"/>
      <c r="AA2092" s="33"/>
      <c r="AB2092" s="33"/>
      <c r="AC2092" s="33"/>
      <c r="AD2092" s="33"/>
      <c r="AE2092" s="33"/>
      <c r="AR2092" s="157" t="s">
        <v>2066</v>
      </c>
      <c r="AT2092" s="157" t="s">
        <v>345</v>
      </c>
      <c r="AU2092" s="157" t="s">
        <v>187</v>
      </c>
      <c r="AY2092" s="18" t="s">
        <v>169</v>
      </c>
      <c r="BE2092" s="158">
        <f t="shared" si="54"/>
        <v>0</v>
      </c>
      <c r="BF2092" s="158">
        <f t="shared" si="55"/>
        <v>0</v>
      </c>
      <c r="BG2092" s="158">
        <f t="shared" si="56"/>
        <v>0</v>
      </c>
      <c r="BH2092" s="158">
        <f t="shared" si="57"/>
        <v>0</v>
      </c>
      <c r="BI2092" s="158">
        <f t="shared" si="58"/>
        <v>0</v>
      </c>
      <c r="BJ2092" s="18" t="s">
        <v>176</v>
      </c>
      <c r="BK2092" s="159">
        <f t="shared" si="59"/>
        <v>0</v>
      </c>
      <c r="BL2092" s="18" t="s">
        <v>720</v>
      </c>
      <c r="BM2092" s="157" t="s">
        <v>2637</v>
      </c>
    </row>
    <row r="2093" spans="1:65" s="2" customFormat="1" ht="14.4" customHeight="1">
      <c r="A2093" s="33"/>
      <c r="B2093" s="145"/>
      <c r="C2093" s="192" t="s">
        <v>2638</v>
      </c>
      <c r="D2093" s="192" t="s">
        <v>345</v>
      </c>
      <c r="E2093" s="193" t="s">
        <v>2639</v>
      </c>
      <c r="F2093" s="194" t="s">
        <v>2546</v>
      </c>
      <c r="G2093" s="195" t="s">
        <v>353</v>
      </c>
      <c r="H2093" s="196">
        <v>1280</v>
      </c>
      <c r="I2093" s="197"/>
      <c r="J2093" s="196">
        <f t="shared" si="50"/>
        <v>0</v>
      </c>
      <c r="K2093" s="198"/>
      <c r="L2093" s="199"/>
      <c r="M2093" s="200" t="s">
        <v>1</v>
      </c>
      <c r="N2093" s="201" t="s">
        <v>44</v>
      </c>
      <c r="O2093" s="59"/>
      <c r="P2093" s="155">
        <f t="shared" si="51"/>
        <v>0</v>
      </c>
      <c r="Q2093" s="155">
        <v>0</v>
      </c>
      <c r="R2093" s="155">
        <f t="shared" si="52"/>
        <v>0</v>
      </c>
      <c r="S2093" s="155">
        <v>0</v>
      </c>
      <c r="T2093" s="156">
        <f t="shared" si="53"/>
        <v>0</v>
      </c>
      <c r="U2093" s="33"/>
      <c r="V2093" s="33"/>
      <c r="W2093" s="33"/>
      <c r="X2093" s="33"/>
      <c r="Y2093" s="33"/>
      <c r="Z2093" s="33"/>
      <c r="AA2093" s="33"/>
      <c r="AB2093" s="33"/>
      <c r="AC2093" s="33"/>
      <c r="AD2093" s="33"/>
      <c r="AE2093" s="33"/>
      <c r="AR2093" s="157" t="s">
        <v>2066</v>
      </c>
      <c r="AT2093" s="157" t="s">
        <v>345</v>
      </c>
      <c r="AU2093" s="157" t="s">
        <v>187</v>
      </c>
      <c r="AY2093" s="18" t="s">
        <v>169</v>
      </c>
      <c r="BE2093" s="158">
        <f t="shared" si="54"/>
        <v>0</v>
      </c>
      <c r="BF2093" s="158">
        <f t="shared" si="55"/>
        <v>0</v>
      </c>
      <c r="BG2093" s="158">
        <f t="shared" si="56"/>
        <v>0</v>
      </c>
      <c r="BH2093" s="158">
        <f t="shared" si="57"/>
        <v>0</v>
      </c>
      <c r="BI2093" s="158">
        <f t="shared" si="58"/>
        <v>0</v>
      </c>
      <c r="BJ2093" s="18" t="s">
        <v>176</v>
      </c>
      <c r="BK2093" s="159">
        <f t="shared" si="59"/>
        <v>0</v>
      </c>
      <c r="BL2093" s="18" t="s">
        <v>720</v>
      </c>
      <c r="BM2093" s="157" t="s">
        <v>2640</v>
      </c>
    </row>
    <row r="2094" spans="1:65" s="2" customFormat="1" ht="14.4" customHeight="1">
      <c r="A2094" s="33"/>
      <c r="B2094" s="145"/>
      <c r="C2094" s="192" t="s">
        <v>2641</v>
      </c>
      <c r="D2094" s="192" t="s">
        <v>345</v>
      </c>
      <c r="E2094" s="193" t="s">
        <v>2642</v>
      </c>
      <c r="F2094" s="194" t="s">
        <v>2550</v>
      </c>
      <c r="G2094" s="195" t="s">
        <v>353</v>
      </c>
      <c r="H2094" s="196">
        <v>120</v>
      </c>
      <c r="I2094" s="197"/>
      <c r="J2094" s="196">
        <f t="shared" si="50"/>
        <v>0</v>
      </c>
      <c r="K2094" s="198"/>
      <c r="L2094" s="199"/>
      <c r="M2094" s="200" t="s">
        <v>1</v>
      </c>
      <c r="N2094" s="201" t="s">
        <v>44</v>
      </c>
      <c r="O2094" s="59"/>
      <c r="P2094" s="155">
        <f t="shared" si="51"/>
        <v>0</v>
      </c>
      <c r="Q2094" s="155">
        <v>0</v>
      </c>
      <c r="R2094" s="155">
        <f t="shared" si="52"/>
        <v>0</v>
      </c>
      <c r="S2094" s="155">
        <v>0</v>
      </c>
      <c r="T2094" s="156">
        <f t="shared" si="53"/>
        <v>0</v>
      </c>
      <c r="U2094" s="33"/>
      <c r="V2094" s="33"/>
      <c r="W2094" s="33"/>
      <c r="X2094" s="33"/>
      <c r="Y2094" s="33"/>
      <c r="Z2094" s="33"/>
      <c r="AA2094" s="33"/>
      <c r="AB2094" s="33"/>
      <c r="AC2094" s="33"/>
      <c r="AD2094" s="33"/>
      <c r="AE2094" s="33"/>
      <c r="AR2094" s="157" t="s">
        <v>2066</v>
      </c>
      <c r="AT2094" s="157" t="s">
        <v>345</v>
      </c>
      <c r="AU2094" s="157" t="s">
        <v>187</v>
      </c>
      <c r="AY2094" s="18" t="s">
        <v>169</v>
      </c>
      <c r="BE2094" s="158">
        <f t="shared" si="54"/>
        <v>0</v>
      </c>
      <c r="BF2094" s="158">
        <f t="shared" si="55"/>
        <v>0</v>
      </c>
      <c r="BG2094" s="158">
        <f t="shared" si="56"/>
        <v>0</v>
      </c>
      <c r="BH2094" s="158">
        <f t="shared" si="57"/>
        <v>0</v>
      </c>
      <c r="BI2094" s="158">
        <f t="shared" si="58"/>
        <v>0</v>
      </c>
      <c r="BJ2094" s="18" t="s">
        <v>176</v>
      </c>
      <c r="BK2094" s="159">
        <f t="shared" si="59"/>
        <v>0</v>
      </c>
      <c r="BL2094" s="18" t="s">
        <v>720</v>
      </c>
      <c r="BM2094" s="157" t="s">
        <v>2643</v>
      </c>
    </row>
    <row r="2095" spans="1:65" s="2" customFormat="1" ht="14.4" customHeight="1">
      <c r="A2095" s="33"/>
      <c r="B2095" s="145"/>
      <c r="C2095" s="192" t="s">
        <v>2644</v>
      </c>
      <c r="D2095" s="192" t="s">
        <v>345</v>
      </c>
      <c r="E2095" s="193" t="s">
        <v>2645</v>
      </c>
      <c r="F2095" s="194" t="s">
        <v>2554</v>
      </c>
      <c r="G2095" s="195" t="s">
        <v>369</v>
      </c>
      <c r="H2095" s="196">
        <v>32</v>
      </c>
      <c r="I2095" s="197"/>
      <c r="J2095" s="196">
        <f t="shared" si="50"/>
        <v>0</v>
      </c>
      <c r="K2095" s="198"/>
      <c r="L2095" s="199"/>
      <c r="M2095" s="200" t="s">
        <v>1</v>
      </c>
      <c r="N2095" s="201" t="s">
        <v>44</v>
      </c>
      <c r="O2095" s="59"/>
      <c r="P2095" s="155">
        <f t="shared" si="51"/>
        <v>0</v>
      </c>
      <c r="Q2095" s="155">
        <v>0</v>
      </c>
      <c r="R2095" s="155">
        <f t="shared" si="52"/>
        <v>0</v>
      </c>
      <c r="S2095" s="155">
        <v>0</v>
      </c>
      <c r="T2095" s="156">
        <f t="shared" si="53"/>
        <v>0</v>
      </c>
      <c r="U2095" s="33"/>
      <c r="V2095" s="33"/>
      <c r="W2095" s="33"/>
      <c r="X2095" s="33"/>
      <c r="Y2095" s="33"/>
      <c r="Z2095" s="33"/>
      <c r="AA2095" s="33"/>
      <c r="AB2095" s="33"/>
      <c r="AC2095" s="33"/>
      <c r="AD2095" s="33"/>
      <c r="AE2095" s="33"/>
      <c r="AR2095" s="157" t="s">
        <v>2066</v>
      </c>
      <c r="AT2095" s="157" t="s">
        <v>345</v>
      </c>
      <c r="AU2095" s="157" t="s">
        <v>187</v>
      </c>
      <c r="AY2095" s="18" t="s">
        <v>169</v>
      </c>
      <c r="BE2095" s="158">
        <f t="shared" si="54"/>
        <v>0</v>
      </c>
      <c r="BF2095" s="158">
        <f t="shared" si="55"/>
        <v>0</v>
      </c>
      <c r="BG2095" s="158">
        <f t="shared" si="56"/>
        <v>0</v>
      </c>
      <c r="BH2095" s="158">
        <f t="shared" si="57"/>
        <v>0</v>
      </c>
      <c r="BI2095" s="158">
        <f t="shared" si="58"/>
        <v>0</v>
      </c>
      <c r="BJ2095" s="18" t="s">
        <v>176</v>
      </c>
      <c r="BK2095" s="159">
        <f t="shared" si="59"/>
        <v>0</v>
      </c>
      <c r="BL2095" s="18" t="s">
        <v>720</v>
      </c>
      <c r="BM2095" s="157" t="s">
        <v>2646</v>
      </c>
    </row>
    <row r="2096" spans="1:65" s="2" customFormat="1" ht="14.4" customHeight="1">
      <c r="A2096" s="33"/>
      <c r="B2096" s="145"/>
      <c r="C2096" s="192" t="s">
        <v>2647</v>
      </c>
      <c r="D2096" s="192" t="s">
        <v>345</v>
      </c>
      <c r="E2096" s="193" t="s">
        <v>2648</v>
      </c>
      <c r="F2096" s="194" t="s">
        <v>2558</v>
      </c>
      <c r="G2096" s="195" t="s">
        <v>353</v>
      </c>
      <c r="H2096" s="196">
        <v>120</v>
      </c>
      <c r="I2096" s="197"/>
      <c r="J2096" s="196">
        <f t="shared" si="50"/>
        <v>0</v>
      </c>
      <c r="K2096" s="198"/>
      <c r="L2096" s="199"/>
      <c r="M2096" s="200" t="s">
        <v>1</v>
      </c>
      <c r="N2096" s="201" t="s">
        <v>44</v>
      </c>
      <c r="O2096" s="59"/>
      <c r="P2096" s="155">
        <f t="shared" si="51"/>
        <v>0</v>
      </c>
      <c r="Q2096" s="155">
        <v>0</v>
      </c>
      <c r="R2096" s="155">
        <f t="shared" si="52"/>
        <v>0</v>
      </c>
      <c r="S2096" s="155">
        <v>0</v>
      </c>
      <c r="T2096" s="156">
        <f t="shared" si="53"/>
        <v>0</v>
      </c>
      <c r="U2096" s="33"/>
      <c r="V2096" s="33"/>
      <c r="W2096" s="33"/>
      <c r="X2096" s="33"/>
      <c r="Y2096" s="33"/>
      <c r="Z2096" s="33"/>
      <c r="AA2096" s="33"/>
      <c r="AB2096" s="33"/>
      <c r="AC2096" s="33"/>
      <c r="AD2096" s="33"/>
      <c r="AE2096" s="33"/>
      <c r="AR2096" s="157" t="s">
        <v>2066</v>
      </c>
      <c r="AT2096" s="157" t="s">
        <v>345</v>
      </c>
      <c r="AU2096" s="157" t="s">
        <v>187</v>
      </c>
      <c r="AY2096" s="18" t="s">
        <v>169</v>
      </c>
      <c r="BE2096" s="158">
        <f t="shared" si="54"/>
        <v>0</v>
      </c>
      <c r="BF2096" s="158">
        <f t="shared" si="55"/>
        <v>0</v>
      </c>
      <c r="BG2096" s="158">
        <f t="shared" si="56"/>
        <v>0</v>
      </c>
      <c r="BH2096" s="158">
        <f t="shared" si="57"/>
        <v>0</v>
      </c>
      <c r="BI2096" s="158">
        <f t="shared" si="58"/>
        <v>0</v>
      </c>
      <c r="BJ2096" s="18" t="s">
        <v>176</v>
      </c>
      <c r="BK2096" s="159">
        <f t="shared" si="59"/>
        <v>0</v>
      </c>
      <c r="BL2096" s="18" t="s">
        <v>720</v>
      </c>
      <c r="BM2096" s="157" t="s">
        <v>2649</v>
      </c>
    </row>
    <row r="2097" spans="1:65" s="2" customFormat="1" ht="14.4" customHeight="1">
      <c r="A2097" s="33"/>
      <c r="B2097" s="145"/>
      <c r="C2097" s="192" t="s">
        <v>2650</v>
      </c>
      <c r="D2097" s="192" t="s">
        <v>345</v>
      </c>
      <c r="E2097" s="193" t="s">
        <v>2651</v>
      </c>
      <c r="F2097" s="194" t="s">
        <v>2562</v>
      </c>
      <c r="G2097" s="195" t="s">
        <v>369</v>
      </c>
      <c r="H2097" s="196">
        <v>6</v>
      </c>
      <c r="I2097" s="197"/>
      <c r="J2097" s="196">
        <f t="shared" si="50"/>
        <v>0</v>
      </c>
      <c r="K2097" s="198"/>
      <c r="L2097" s="199"/>
      <c r="M2097" s="200" t="s">
        <v>1</v>
      </c>
      <c r="N2097" s="201" t="s">
        <v>44</v>
      </c>
      <c r="O2097" s="59"/>
      <c r="P2097" s="155">
        <f t="shared" si="51"/>
        <v>0</v>
      </c>
      <c r="Q2097" s="155">
        <v>0</v>
      </c>
      <c r="R2097" s="155">
        <f t="shared" si="52"/>
        <v>0</v>
      </c>
      <c r="S2097" s="155">
        <v>0</v>
      </c>
      <c r="T2097" s="156">
        <f t="shared" si="53"/>
        <v>0</v>
      </c>
      <c r="U2097" s="33"/>
      <c r="V2097" s="33"/>
      <c r="W2097" s="33"/>
      <c r="X2097" s="33"/>
      <c r="Y2097" s="33"/>
      <c r="Z2097" s="33"/>
      <c r="AA2097" s="33"/>
      <c r="AB2097" s="33"/>
      <c r="AC2097" s="33"/>
      <c r="AD2097" s="33"/>
      <c r="AE2097" s="33"/>
      <c r="AR2097" s="157" t="s">
        <v>2066</v>
      </c>
      <c r="AT2097" s="157" t="s">
        <v>345</v>
      </c>
      <c r="AU2097" s="157" t="s">
        <v>187</v>
      </c>
      <c r="AY2097" s="18" t="s">
        <v>169</v>
      </c>
      <c r="BE2097" s="158">
        <f t="shared" si="54"/>
        <v>0</v>
      </c>
      <c r="BF2097" s="158">
        <f t="shared" si="55"/>
        <v>0</v>
      </c>
      <c r="BG2097" s="158">
        <f t="shared" si="56"/>
        <v>0</v>
      </c>
      <c r="BH2097" s="158">
        <f t="shared" si="57"/>
        <v>0</v>
      </c>
      <c r="BI2097" s="158">
        <f t="shared" si="58"/>
        <v>0</v>
      </c>
      <c r="BJ2097" s="18" t="s">
        <v>176</v>
      </c>
      <c r="BK2097" s="159">
        <f t="shared" si="59"/>
        <v>0</v>
      </c>
      <c r="BL2097" s="18" t="s">
        <v>720</v>
      </c>
      <c r="BM2097" s="157" t="s">
        <v>2652</v>
      </c>
    </row>
    <row r="2098" spans="1:65" s="2" customFormat="1" ht="14.4" customHeight="1">
      <c r="A2098" s="33"/>
      <c r="B2098" s="145"/>
      <c r="C2098" s="192" t="s">
        <v>2653</v>
      </c>
      <c r="D2098" s="192" t="s">
        <v>345</v>
      </c>
      <c r="E2098" s="193" t="s">
        <v>2654</v>
      </c>
      <c r="F2098" s="194" t="s">
        <v>2566</v>
      </c>
      <c r="G2098" s="195" t="s">
        <v>369</v>
      </c>
      <c r="H2098" s="196">
        <v>21</v>
      </c>
      <c r="I2098" s="197"/>
      <c r="J2098" s="196">
        <f t="shared" si="50"/>
        <v>0</v>
      </c>
      <c r="K2098" s="198"/>
      <c r="L2098" s="199"/>
      <c r="M2098" s="200" t="s">
        <v>1</v>
      </c>
      <c r="N2098" s="201" t="s">
        <v>44</v>
      </c>
      <c r="O2098" s="59"/>
      <c r="P2098" s="155">
        <f t="shared" si="51"/>
        <v>0</v>
      </c>
      <c r="Q2098" s="155">
        <v>0</v>
      </c>
      <c r="R2098" s="155">
        <f t="shared" si="52"/>
        <v>0</v>
      </c>
      <c r="S2098" s="155">
        <v>0</v>
      </c>
      <c r="T2098" s="156">
        <f t="shared" si="53"/>
        <v>0</v>
      </c>
      <c r="U2098" s="33"/>
      <c r="V2098" s="33"/>
      <c r="W2098" s="33"/>
      <c r="X2098" s="33"/>
      <c r="Y2098" s="33"/>
      <c r="Z2098" s="33"/>
      <c r="AA2098" s="33"/>
      <c r="AB2098" s="33"/>
      <c r="AC2098" s="33"/>
      <c r="AD2098" s="33"/>
      <c r="AE2098" s="33"/>
      <c r="AR2098" s="157" t="s">
        <v>2066</v>
      </c>
      <c r="AT2098" s="157" t="s">
        <v>345</v>
      </c>
      <c r="AU2098" s="157" t="s">
        <v>187</v>
      </c>
      <c r="AY2098" s="18" t="s">
        <v>169</v>
      </c>
      <c r="BE2098" s="158">
        <f t="shared" si="54"/>
        <v>0</v>
      </c>
      <c r="BF2098" s="158">
        <f t="shared" si="55"/>
        <v>0</v>
      </c>
      <c r="BG2098" s="158">
        <f t="shared" si="56"/>
        <v>0</v>
      </c>
      <c r="BH2098" s="158">
        <f t="shared" si="57"/>
        <v>0</v>
      </c>
      <c r="BI2098" s="158">
        <f t="shared" si="58"/>
        <v>0</v>
      </c>
      <c r="BJ2098" s="18" t="s">
        <v>176</v>
      </c>
      <c r="BK2098" s="159">
        <f t="shared" si="59"/>
        <v>0</v>
      </c>
      <c r="BL2098" s="18" t="s">
        <v>720</v>
      </c>
      <c r="BM2098" s="157" t="s">
        <v>2655</v>
      </c>
    </row>
    <row r="2099" spans="1:65" s="2" customFormat="1" ht="24.15" customHeight="1">
      <c r="A2099" s="33"/>
      <c r="B2099" s="145"/>
      <c r="C2099" s="192" t="s">
        <v>2656</v>
      </c>
      <c r="D2099" s="192" t="s">
        <v>345</v>
      </c>
      <c r="E2099" s="193" t="s">
        <v>2657</v>
      </c>
      <c r="F2099" s="194" t="s">
        <v>2570</v>
      </c>
      <c r="G2099" s="195" t="s">
        <v>369</v>
      </c>
      <c r="H2099" s="196">
        <v>29</v>
      </c>
      <c r="I2099" s="197"/>
      <c r="J2099" s="196">
        <f t="shared" si="50"/>
        <v>0</v>
      </c>
      <c r="K2099" s="198"/>
      <c r="L2099" s="199"/>
      <c r="M2099" s="200" t="s">
        <v>1</v>
      </c>
      <c r="N2099" s="201" t="s">
        <v>44</v>
      </c>
      <c r="O2099" s="59"/>
      <c r="P2099" s="155">
        <f t="shared" si="51"/>
        <v>0</v>
      </c>
      <c r="Q2099" s="155">
        <v>0</v>
      </c>
      <c r="R2099" s="155">
        <f t="shared" si="52"/>
        <v>0</v>
      </c>
      <c r="S2099" s="155">
        <v>0</v>
      </c>
      <c r="T2099" s="156">
        <f t="shared" si="53"/>
        <v>0</v>
      </c>
      <c r="U2099" s="33"/>
      <c r="V2099" s="33"/>
      <c r="W2099" s="33"/>
      <c r="X2099" s="33"/>
      <c r="Y2099" s="33"/>
      <c r="Z2099" s="33"/>
      <c r="AA2099" s="33"/>
      <c r="AB2099" s="33"/>
      <c r="AC2099" s="33"/>
      <c r="AD2099" s="33"/>
      <c r="AE2099" s="33"/>
      <c r="AR2099" s="157" t="s">
        <v>2066</v>
      </c>
      <c r="AT2099" s="157" t="s">
        <v>345</v>
      </c>
      <c r="AU2099" s="157" t="s">
        <v>187</v>
      </c>
      <c r="AY2099" s="18" t="s">
        <v>169</v>
      </c>
      <c r="BE2099" s="158">
        <f t="shared" si="54"/>
        <v>0</v>
      </c>
      <c r="BF2099" s="158">
        <f t="shared" si="55"/>
        <v>0</v>
      </c>
      <c r="BG2099" s="158">
        <f t="shared" si="56"/>
        <v>0</v>
      </c>
      <c r="BH2099" s="158">
        <f t="shared" si="57"/>
        <v>0</v>
      </c>
      <c r="BI2099" s="158">
        <f t="shared" si="58"/>
        <v>0</v>
      </c>
      <c r="BJ2099" s="18" t="s">
        <v>176</v>
      </c>
      <c r="BK2099" s="159">
        <f t="shared" si="59"/>
        <v>0</v>
      </c>
      <c r="BL2099" s="18" t="s">
        <v>720</v>
      </c>
      <c r="BM2099" s="157" t="s">
        <v>2658</v>
      </c>
    </row>
    <row r="2100" spans="1:65" s="2" customFormat="1" ht="24.15" customHeight="1">
      <c r="A2100" s="33"/>
      <c r="B2100" s="145"/>
      <c r="C2100" s="192" t="s">
        <v>2659</v>
      </c>
      <c r="D2100" s="192" t="s">
        <v>345</v>
      </c>
      <c r="E2100" s="193" t="s">
        <v>2660</v>
      </c>
      <c r="F2100" s="194" t="s">
        <v>2574</v>
      </c>
      <c r="G2100" s="195" t="s">
        <v>369</v>
      </c>
      <c r="H2100" s="196">
        <v>1</v>
      </c>
      <c r="I2100" s="197"/>
      <c r="J2100" s="196">
        <f t="shared" si="50"/>
        <v>0</v>
      </c>
      <c r="K2100" s="198"/>
      <c r="L2100" s="199"/>
      <c r="M2100" s="200" t="s">
        <v>1</v>
      </c>
      <c r="N2100" s="201" t="s">
        <v>44</v>
      </c>
      <c r="O2100" s="59"/>
      <c r="P2100" s="155">
        <f t="shared" si="51"/>
        <v>0</v>
      </c>
      <c r="Q2100" s="155">
        <v>0</v>
      </c>
      <c r="R2100" s="155">
        <f t="shared" si="52"/>
        <v>0</v>
      </c>
      <c r="S2100" s="155">
        <v>0</v>
      </c>
      <c r="T2100" s="156">
        <f t="shared" si="53"/>
        <v>0</v>
      </c>
      <c r="U2100" s="33"/>
      <c r="V2100" s="33"/>
      <c r="W2100" s="33"/>
      <c r="X2100" s="33"/>
      <c r="Y2100" s="33"/>
      <c r="Z2100" s="33"/>
      <c r="AA2100" s="33"/>
      <c r="AB2100" s="33"/>
      <c r="AC2100" s="33"/>
      <c r="AD2100" s="33"/>
      <c r="AE2100" s="33"/>
      <c r="AR2100" s="157" t="s">
        <v>2066</v>
      </c>
      <c r="AT2100" s="157" t="s">
        <v>345</v>
      </c>
      <c r="AU2100" s="157" t="s">
        <v>187</v>
      </c>
      <c r="AY2100" s="18" t="s">
        <v>169</v>
      </c>
      <c r="BE2100" s="158">
        <f t="shared" si="54"/>
        <v>0</v>
      </c>
      <c r="BF2100" s="158">
        <f t="shared" si="55"/>
        <v>0</v>
      </c>
      <c r="BG2100" s="158">
        <f t="shared" si="56"/>
        <v>0</v>
      </c>
      <c r="BH2100" s="158">
        <f t="shared" si="57"/>
        <v>0</v>
      </c>
      <c r="BI2100" s="158">
        <f t="shared" si="58"/>
        <v>0</v>
      </c>
      <c r="BJ2100" s="18" t="s">
        <v>176</v>
      </c>
      <c r="BK2100" s="159">
        <f t="shared" si="59"/>
        <v>0</v>
      </c>
      <c r="BL2100" s="18" t="s">
        <v>720</v>
      </c>
      <c r="BM2100" s="157" t="s">
        <v>2661</v>
      </c>
    </row>
    <row r="2101" spans="1:65" s="2" customFormat="1" ht="14.4" customHeight="1">
      <c r="A2101" s="33"/>
      <c r="B2101" s="145"/>
      <c r="C2101" s="192" t="s">
        <v>2662</v>
      </c>
      <c r="D2101" s="192" t="s">
        <v>345</v>
      </c>
      <c r="E2101" s="193" t="s">
        <v>2663</v>
      </c>
      <c r="F2101" s="194" t="s">
        <v>2578</v>
      </c>
      <c r="G2101" s="195" t="s">
        <v>369</v>
      </c>
      <c r="H2101" s="196">
        <v>1</v>
      </c>
      <c r="I2101" s="197"/>
      <c r="J2101" s="196">
        <f t="shared" si="50"/>
        <v>0</v>
      </c>
      <c r="K2101" s="198"/>
      <c r="L2101" s="199"/>
      <c r="M2101" s="200" t="s">
        <v>1</v>
      </c>
      <c r="N2101" s="201" t="s">
        <v>44</v>
      </c>
      <c r="O2101" s="59"/>
      <c r="P2101" s="155">
        <f t="shared" si="51"/>
        <v>0</v>
      </c>
      <c r="Q2101" s="155">
        <v>0</v>
      </c>
      <c r="R2101" s="155">
        <f t="shared" si="52"/>
        <v>0</v>
      </c>
      <c r="S2101" s="155">
        <v>0</v>
      </c>
      <c r="T2101" s="156">
        <f t="shared" si="53"/>
        <v>0</v>
      </c>
      <c r="U2101" s="33"/>
      <c r="V2101" s="33"/>
      <c r="W2101" s="33"/>
      <c r="X2101" s="33"/>
      <c r="Y2101" s="33"/>
      <c r="Z2101" s="33"/>
      <c r="AA2101" s="33"/>
      <c r="AB2101" s="33"/>
      <c r="AC2101" s="33"/>
      <c r="AD2101" s="33"/>
      <c r="AE2101" s="33"/>
      <c r="AR2101" s="157" t="s">
        <v>2066</v>
      </c>
      <c r="AT2101" s="157" t="s">
        <v>345</v>
      </c>
      <c r="AU2101" s="157" t="s">
        <v>187</v>
      </c>
      <c r="AY2101" s="18" t="s">
        <v>169</v>
      </c>
      <c r="BE2101" s="158">
        <f t="shared" si="54"/>
        <v>0</v>
      </c>
      <c r="BF2101" s="158">
        <f t="shared" si="55"/>
        <v>0</v>
      </c>
      <c r="BG2101" s="158">
        <f t="shared" si="56"/>
        <v>0</v>
      </c>
      <c r="BH2101" s="158">
        <f t="shared" si="57"/>
        <v>0</v>
      </c>
      <c r="BI2101" s="158">
        <f t="shared" si="58"/>
        <v>0</v>
      </c>
      <c r="BJ2101" s="18" t="s">
        <v>176</v>
      </c>
      <c r="BK2101" s="159">
        <f t="shared" si="59"/>
        <v>0</v>
      </c>
      <c r="BL2101" s="18" t="s">
        <v>720</v>
      </c>
      <c r="BM2101" s="157" t="s">
        <v>2664</v>
      </c>
    </row>
    <row r="2102" spans="1:65" s="2" customFormat="1" ht="14.4" customHeight="1">
      <c r="A2102" s="33"/>
      <c r="B2102" s="145"/>
      <c r="C2102" s="192" t="s">
        <v>2665</v>
      </c>
      <c r="D2102" s="192" t="s">
        <v>345</v>
      </c>
      <c r="E2102" s="193" t="s">
        <v>2666</v>
      </c>
      <c r="F2102" s="194" t="s">
        <v>2582</v>
      </c>
      <c r="G2102" s="195" t="s">
        <v>369</v>
      </c>
      <c r="H2102" s="196">
        <v>75</v>
      </c>
      <c r="I2102" s="197"/>
      <c r="J2102" s="196">
        <f t="shared" si="50"/>
        <v>0</v>
      </c>
      <c r="K2102" s="198"/>
      <c r="L2102" s="199"/>
      <c r="M2102" s="200" t="s">
        <v>1</v>
      </c>
      <c r="N2102" s="201" t="s">
        <v>44</v>
      </c>
      <c r="O2102" s="59"/>
      <c r="P2102" s="155">
        <f t="shared" si="51"/>
        <v>0</v>
      </c>
      <c r="Q2102" s="155">
        <v>0</v>
      </c>
      <c r="R2102" s="155">
        <f t="shared" si="52"/>
        <v>0</v>
      </c>
      <c r="S2102" s="155">
        <v>0</v>
      </c>
      <c r="T2102" s="156">
        <f t="shared" si="53"/>
        <v>0</v>
      </c>
      <c r="U2102" s="33"/>
      <c r="V2102" s="33"/>
      <c r="W2102" s="33"/>
      <c r="X2102" s="33"/>
      <c r="Y2102" s="33"/>
      <c r="Z2102" s="33"/>
      <c r="AA2102" s="33"/>
      <c r="AB2102" s="33"/>
      <c r="AC2102" s="33"/>
      <c r="AD2102" s="33"/>
      <c r="AE2102" s="33"/>
      <c r="AR2102" s="157" t="s">
        <v>2066</v>
      </c>
      <c r="AT2102" s="157" t="s">
        <v>345</v>
      </c>
      <c r="AU2102" s="157" t="s">
        <v>187</v>
      </c>
      <c r="AY2102" s="18" t="s">
        <v>169</v>
      </c>
      <c r="BE2102" s="158">
        <f t="shared" si="54"/>
        <v>0</v>
      </c>
      <c r="BF2102" s="158">
        <f t="shared" si="55"/>
        <v>0</v>
      </c>
      <c r="BG2102" s="158">
        <f t="shared" si="56"/>
        <v>0</v>
      </c>
      <c r="BH2102" s="158">
        <f t="shared" si="57"/>
        <v>0</v>
      </c>
      <c r="BI2102" s="158">
        <f t="shared" si="58"/>
        <v>0</v>
      </c>
      <c r="BJ2102" s="18" t="s">
        <v>176</v>
      </c>
      <c r="BK2102" s="159">
        <f t="shared" si="59"/>
        <v>0</v>
      </c>
      <c r="BL2102" s="18" t="s">
        <v>720</v>
      </c>
      <c r="BM2102" s="157" t="s">
        <v>2667</v>
      </c>
    </row>
    <row r="2103" spans="1:65" s="2" customFormat="1" ht="14.4" customHeight="1">
      <c r="A2103" s="33"/>
      <c r="B2103" s="145"/>
      <c r="C2103" s="192" t="s">
        <v>2668</v>
      </c>
      <c r="D2103" s="192" t="s">
        <v>345</v>
      </c>
      <c r="E2103" s="193" t="s">
        <v>2669</v>
      </c>
      <c r="F2103" s="194" t="s">
        <v>2586</v>
      </c>
      <c r="G2103" s="195" t="s">
        <v>369</v>
      </c>
      <c r="H2103" s="196">
        <v>15</v>
      </c>
      <c r="I2103" s="197"/>
      <c r="J2103" s="196">
        <f t="shared" si="50"/>
        <v>0</v>
      </c>
      <c r="K2103" s="198"/>
      <c r="L2103" s="199"/>
      <c r="M2103" s="200" t="s">
        <v>1</v>
      </c>
      <c r="N2103" s="201" t="s">
        <v>44</v>
      </c>
      <c r="O2103" s="59"/>
      <c r="P2103" s="155">
        <f t="shared" si="51"/>
        <v>0</v>
      </c>
      <c r="Q2103" s="155">
        <v>0</v>
      </c>
      <c r="R2103" s="155">
        <f t="shared" si="52"/>
        <v>0</v>
      </c>
      <c r="S2103" s="155">
        <v>0</v>
      </c>
      <c r="T2103" s="156">
        <f t="shared" si="53"/>
        <v>0</v>
      </c>
      <c r="U2103" s="33"/>
      <c r="V2103" s="33"/>
      <c r="W2103" s="33"/>
      <c r="X2103" s="33"/>
      <c r="Y2103" s="33"/>
      <c r="Z2103" s="33"/>
      <c r="AA2103" s="33"/>
      <c r="AB2103" s="33"/>
      <c r="AC2103" s="33"/>
      <c r="AD2103" s="33"/>
      <c r="AE2103" s="33"/>
      <c r="AR2103" s="157" t="s">
        <v>2066</v>
      </c>
      <c r="AT2103" s="157" t="s">
        <v>345</v>
      </c>
      <c r="AU2103" s="157" t="s">
        <v>187</v>
      </c>
      <c r="AY2103" s="18" t="s">
        <v>169</v>
      </c>
      <c r="BE2103" s="158">
        <f t="shared" si="54"/>
        <v>0</v>
      </c>
      <c r="BF2103" s="158">
        <f t="shared" si="55"/>
        <v>0</v>
      </c>
      <c r="BG2103" s="158">
        <f t="shared" si="56"/>
        <v>0</v>
      </c>
      <c r="BH2103" s="158">
        <f t="shared" si="57"/>
        <v>0</v>
      </c>
      <c r="BI2103" s="158">
        <f t="shared" si="58"/>
        <v>0</v>
      </c>
      <c r="BJ2103" s="18" t="s">
        <v>176</v>
      </c>
      <c r="BK2103" s="159">
        <f t="shared" si="59"/>
        <v>0</v>
      </c>
      <c r="BL2103" s="18" t="s">
        <v>720</v>
      </c>
      <c r="BM2103" s="157" t="s">
        <v>2670</v>
      </c>
    </row>
    <row r="2104" spans="1:65" s="2" customFormat="1" ht="14.4" customHeight="1">
      <c r="A2104" s="33"/>
      <c r="B2104" s="145"/>
      <c r="C2104" s="192" t="s">
        <v>2671</v>
      </c>
      <c r="D2104" s="192" t="s">
        <v>345</v>
      </c>
      <c r="E2104" s="193" t="s">
        <v>2672</v>
      </c>
      <c r="F2104" s="194" t="s">
        <v>2590</v>
      </c>
      <c r="G2104" s="195" t="s">
        <v>369</v>
      </c>
      <c r="H2104" s="196">
        <v>1</v>
      </c>
      <c r="I2104" s="197"/>
      <c r="J2104" s="196">
        <f t="shared" si="50"/>
        <v>0</v>
      </c>
      <c r="K2104" s="198"/>
      <c r="L2104" s="199"/>
      <c r="M2104" s="200" t="s">
        <v>1</v>
      </c>
      <c r="N2104" s="201" t="s">
        <v>44</v>
      </c>
      <c r="O2104" s="59"/>
      <c r="P2104" s="155">
        <f t="shared" si="51"/>
        <v>0</v>
      </c>
      <c r="Q2104" s="155">
        <v>0</v>
      </c>
      <c r="R2104" s="155">
        <f t="shared" si="52"/>
        <v>0</v>
      </c>
      <c r="S2104" s="155">
        <v>0</v>
      </c>
      <c r="T2104" s="156">
        <f t="shared" si="53"/>
        <v>0</v>
      </c>
      <c r="U2104" s="33"/>
      <c r="V2104" s="33"/>
      <c r="W2104" s="33"/>
      <c r="X2104" s="33"/>
      <c r="Y2104" s="33"/>
      <c r="Z2104" s="33"/>
      <c r="AA2104" s="33"/>
      <c r="AB2104" s="33"/>
      <c r="AC2104" s="33"/>
      <c r="AD2104" s="33"/>
      <c r="AE2104" s="33"/>
      <c r="AR2104" s="157" t="s">
        <v>2066</v>
      </c>
      <c r="AT2104" s="157" t="s">
        <v>345</v>
      </c>
      <c r="AU2104" s="157" t="s">
        <v>187</v>
      </c>
      <c r="AY2104" s="18" t="s">
        <v>169</v>
      </c>
      <c r="BE2104" s="158">
        <f t="shared" si="54"/>
        <v>0</v>
      </c>
      <c r="BF2104" s="158">
        <f t="shared" si="55"/>
        <v>0</v>
      </c>
      <c r="BG2104" s="158">
        <f t="shared" si="56"/>
        <v>0</v>
      </c>
      <c r="BH2104" s="158">
        <f t="shared" si="57"/>
        <v>0</v>
      </c>
      <c r="BI2104" s="158">
        <f t="shared" si="58"/>
        <v>0</v>
      </c>
      <c r="BJ2104" s="18" t="s">
        <v>176</v>
      </c>
      <c r="BK2104" s="159">
        <f t="shared" si="59"/>
        <v>0</v>
      </c>
      <c r="BL2104" s="18" t="s">
        <v>720</v>
      </c>
      <c r="BM2104" s="157" t="s">
        <v>2673</v>
      </c>
    </row>
    <row r="2105" spans="1:65" s="2" customFormat="1" ht="14.4" customHeight="1">
      <c r="A2105" s="33"/>
      <c r="B2105" s="145"/>
      <c r="C2105" s="192" t="s">
        <v>2674</v>
      </c>
      <c r="D2105" s="192" t="s">
        <v>345</v>
      </c>
      <c r="E2105" s="193" t="s">
        <v>2675</v>
      </c>
      <c r="F2105" s="194" t="s">
        <v>2594</v>
      </c>
      <c r="G2105" s="195" t="s">
        <v>369</v>
      </c>
      <c r="H2105" s="196">
        <v>2</v>
      </c>
      <c r="I2105" s="197"/>
      <c r="J2105" s="196">
        <f t="shared" si="50"/>
        <v>0</v>
      </c>
      <c r="K2105" s="198"/>
      <c r="L2105" s="199"/>
      <c r="M2105" s="200" t="s">
        <v>1</v>
      </c>
      <c r="N2105" s="201" t="s">
        <v>44</v>
      </c>
      <c r="O2105" s="59"/>
      <c r="P2105" s="155">
        <f t="shared" si="51"/>
        <v>0</v>
      </c>
      <c r="Q2105" s="155">
        <v>0</v>
      </c>
      <c r="R2105" s="155">
        <f t="shared" si="52"/>
        <v>0</v>
      </c>
      <c r="S2105" s="155">
        <v>0</v>
      </c>
      <c r="T2105" s="156">
        <f t="shared" si="53"/>
        <v>0</v>
      </c>
      <c r="U2105" s="33"/>
      <c r="V2105" s="33"/>
      <c r="W2105" s="33"/>
      <c r="X2105" s="33"/>
      <c r="Y2105" s="33"/>
      <c r="Z2105" s="33"/>
      <c r="AA2105" s="33"/>
      <c r="AB2105" s="33"/>
      <c r="AC2105" s="33"/>
      <c r="AD2105" s="33"/>
      <c r="AE2105" s="33"/>
      <c r="AR2105" s="157" t="s">
        <v>2066</v>
      </c>
      <c r="AT2105" s="157" t="s">
        <v>345</v>
      </c>
      <c r="AU2105" s="157" t="s">
        <v>187</v>
      </c>
      <c r="AY2105" s="18" t="s">
        <v>169</v>
      </c>
      <c r="BE2105" s="158">
        <f t="shared" si="54"/>
        <v>0</v>
      </c>
      <c r="BF2105" s="158">
        <f t="shared" si="55"/>
        <v>0</v>
      </c>
      <c r="BG2105" s="158">
        <f t="shared" si="56"/>
        <v>0</v>
      </c>
      <c r="BH2105" s="158">
        <f t="shared" si="57"/>
        <v>0</v>
      </c>
      <c r="BI2105" s="158">
        <f t="shared" si="58"/>
        <v>0</v>
      </c>
      <c r="BJ2105" s="18" t="s">
        <v>176</v>
      </c>
      <c r="BK2105" s="159">
        <f t="shared" si="59"/>
        <v>0</v>
      </c>
      <c r="BL2105" s="18" t="s">
        <v>720</v>
      </c>
      <c r="BM2105" s="157" t="s">
        <v>2676</v>
      </c>
    </row>
    <row r="2106" spans="1:65" s="2" customFormat="1" ht="14.4" customHeight="1">
      <c r="A2106" s="33"/>
      <c r="B2106" s="145"/>
      <c r="C2106" s="192" t="s">
        <v>2677</v>
      </c>
      <c r="D2106" s="192" t="s">
        <v>345</v>
      </c>
      <c r="E2106" s="193" t="s">
        <v>2678</v>
      </c>
      <c r="F2106" s="194" t="s">
        <v>2598</v>
      </c>
      <c r="G2106" s="195" t="s">
        <v>369</v>
      </c>
      <c r="H2106" s="196">
        <v>1</v>
      </c>
      <c r="I2106" s="197"/>
      <c r="J2106" s="196">
        <f t="shared" si="50"/>
        <v>0</v>
      </c>
      <c r="K2106" s="198"/>
      <c r="L2106" s="199"/>
      <c r="M2106" s="200" t="s">
        <v>1</v>
      </c>
      <c r="N2106" s="201" t="s">
        <v>44</v>
      </c>
      <c r="O2106" s="59"/>
      <c r="P2106" s="155">
        <f t="shared" si="51"/>
        <v>0</v>
      </c>
      <c r="Q2106" s="155">
        <v>0</v>
      </c>
      <c r="R2106" s="155">
        <f t="shared" si="52"/>
        <v>0</v>
      </c>
      <c r="S2106" s="155">
        <v>0</v>
      </c>
      <c r="T2106" s="156">
        <f t="shared" si="53"/>
        <v>0</v>
      </c>
      <c r="U2106" s="33"/>
      <c r="V2106" s="33"/>
      <c r="W2106" s="33"/>
      <c r="X2106" s="33"/>
      <c r="Y2106" s="33"/>
      <c r="Z2106" s="33"/>
      <c r="AA2106" s="33"/>
      <c r="AB2106" s="33"/>
      <c r="AC2106" s="33"/>
      <c r="AD2106" s="33"/>
      <c r="AE2106" s="33"/>
      <c r="AR2106" s="157" t="s">
        <v>2066</v>
      </c>
      <c r="AT2106" s="157" t="s">
        <v>345</v>
      </c>
      <c r="AU2106" s="157" t="s">
        <v>187</v>
      </c>
      <c r="AY2106" s="18" t="s">
        <v>169</v>
      </c>
      <c r="BE2106" s="158">
        <f t="shared" si="54"/>
        <v>0</v>
      </c>
      <c r="BF2106" s="158">
        <f t="shared" si="55"/>
        <v>0</v>
      </c>
      <c r="BG2106" s="158">
        <f t="shared" si="56"/>
        <v>0</v>
      </c>
      <c r="BH2106" s="158">
        <f t="shared" si="57"/>
        <v>0</v>
      </c>
      <c r="BI2106" s="158">
        <f t="shared" si="58"/>
        <v>0</v>
      </c>
      <c r="BJ2106" s="18" t="s">
        <v>176</v>
      </c>
      <c r="BK2106" s="159">
        <f t="shared" si="59"/>
        <v>0</v>
      </c>
      <c r="BL2106" s="18" t="s">
        <v>720</v>
      </c>
      <c r="BM2106" s="157" t="s">
        <v>2679</v>
      </c>
    </row>
    <row r="2107" spans="1:65" s="2" customFormat="1" ht="14.4" customHeight="1">
      <c r="A2107" s="33"/>
      <c r="B2107" s="145"/>
      <c r="C2107" s="192" t="s">
        <v>2680</v>
      </c>
      <c r="D2107" s="192" t="s">
        <v>345</v>
      </c>
      <c r="E2107" s="193" t="s">
        <v>2681</v>
      </c>
      <c r="F2107" s="194" t="s">
        <v>2602</v>
      </c>
      <c r="G2107" s="195" t="s">
        <v>369</v>
      </c>
      <c r="H2107" s="196">
        <v>2</v>
      </c>
      <c r="I2107" s="197"/>
      <c r="J2107" s="196">
        <f t="shared" si="50"/>
        <v>0</v>
      </c>
      <c r="K2107" s="198"/>
      <c r="L2107" s="199"/>
      <c r="M2107" s="200" t="s">
        <v>1</v>
      </c>
      <c r="N2107" s="201" t="s">
        <v>44</v>
      </c>
      <c r="O2107" s="59"/>
      <c r="P2107" s="155">
        <f t="shared" si="51"/>
        <v>0</v>
      </c>
      <c r="Q2107" s="155">
        <v>0</v>
      </c>
      <c r="R2107" s="155">
        <f t="shared" si="52"/>
        <v>0</v>
      </c>
      <c r="S2107" s="155">
        <v>0</v>
      </c>
      <c r="T2107" s="156">
        <f t="shared" si="53"/>
        <v>0</v>
      </c>
      <c r="U2107" s="33"/>
      <c r="V2107" s="33"/>
      <c r="W2107" s="33"/>
      <c r="X2107" s="33"/>
      <c r="Y2107" s="33"/>
      <c r="Z2107" s="33"/>
      <c r="AA2107" s="33"/>
      <c r="AB2107" s="33"/>
      <c r="AC2107" s="33"/>
      <c r="AD2107" s="33"/>
      <c r="AE2107" s="33"/>
      <c r="AR2107" s="157" t="s">
        <v>2066</v>
      </c>
      <c r="AT2107" s="157" t="s">
        <v>345</v>
      </c>
      <c r="AU2107" s="157" t="s">
        <v>187</v>
      </c>
      <c r="AY2107" s="18" t="s">
        <v>169</v>
      </c>
      <c r="BE2107" s="158">
        <f t="shared" si="54"/>
        <v>0</v>
      </c>
      <c r="BF2107" s="158">
        <f t="shared" si="55"/>
        <v>0</v>
      </c>
      <c r="BG2107" s="158">
        <f t="shared" si="56"/>
        <v>0</v>
      </c>
      <c r="BH2107" s="158">
        <f t="shared" si="57"/>
        <v>0</v>
      </c>
      <c r="BI2107" s="158">
        <f t="shared" si="58"/>
        <v>0</v>
      </c>
      <c r="BJ2107" s="18" t="s">
        <v>176</v>
      </c>
      <c r="BK2107" s="159">
        <f t="shared" si="59"/>
        <v>0</v>
      </c>
      <c r="BL2107" s="18" t="s">
        <v>720</v>
      </c>
      <c r="BM2107" s="157" t="s">
        <v>2682</v>
      </c>
    </row>
    <row r="2108" spans="1:65" s="2" customFormat="1" ht="14.4" customHeight="1">
      <c r="A2108" s="33"/>
      <c r="B2108" s="145"/>
      <c r="C2108" s="192" t="s">
        <v>2683</v>
      </c>
      <c r="D2108" s="192" t="s">
        <v>345</v>
      </c>
      <c r="E2108" s="193" t="s">
        <v>2684</v>
      </c>
      <c r="F2108" s="194" t="s">
        <v>2685</v>
      </c>
      <c r="G2108" s="195" t="s">
        <v>174</v>
      </c>
      <c r="H2108" s="196">
        <v>1</v>
      </c>
      <c r="I2108" s="197"/>
      <c r="J2108" s="196">
        <f t="shared" si="50"/>
        <v>0</v>
      </c>
      <c r="K2108" s="198"/>
      <c r="L2108" s="199"/>
      <c r="M2108" s="200" t="s">
        <v>1</v>
      </c>
      <c r="N2108" s="201" t="s">
        <v>44</v>
      </c>
      <c r="O2108" s="59"/>
      <c r="P2108" s="155">
        <f t="shared" si="51"/>
        <v>0</v>
      </c>
      <c r="Q2108" s="155">
        <v>0</v>
      </c>
      <c r="R2108" s="155">
        <f t="shared" si="52"/>
        <v>0</v>
      </c>
      <c r="S2108" s="155">
        <v>0</v>
      </c>
      <c r="T2108" s="156">
        <f t="shared" si="53"/>
        <v>0</v>
      </c>
      <c r="U2108" s="33"/>
      <c r="V2108" s="33"/>
      <c r="W2108" s="33"/>
      <c r="X2108" s="33"/>
      <c r="Y2108" s="33"/>
      <c r="Z2108" s="33"/>
      <c r="AA2108" s="33"/>
      <c r="AB2108" s="33"/>
      <c r="AC2108" s="33"/>
      <c r="AD2108" s="33"/>
      <c r="AE2108" s="33"/>
      <c r="AR2108" s="157" t="s">
        <v>2066</v>
      </c>
      <c r="AT2108" s="157" t="s">
        <v>345</v>
      </c>
      <c r="AU2108" s="157" t="s">
        <v>187</v>
      </c>
      <c r="AY2108" s="18" t="s">
        <v>169</v>
      </c>
      <c r="BE2108" s="158">
        <f t="shared" si="54"/>
        <v>0</v>
      </c>
      <c r="BF2108" s="158">
        <f t="shared" si="55"/>
        <v>0</v>
      </c>
      <c r="BG2108" s="158">
        <f t="shared" si="56"/>
        <v>0</v>
      </c>
      <c r="BH2108" s="158">
        <f t="shared" si="57"/>
        <v>0</v>
      </c>
      <c r="BI2108" s="158">
        <f t="shared" si="58"/>
        <v>0</v>
      </c>
      <c r="BJ2108" s="18" t="s">
        <v>176</v>
      </c>
      <c r="BK2108" s="159">
        <f t="shared" si="59"/>
        <v>0</v>
      </c>
      <c r="BL2108" s="18" t="s">
        <v>720</v>
      </c>
      <c r="BM2108" s="157" t="s">
        <v>2686</v>
      </c>
    </row>
    <row r="2109" spans="1:65" s="2" customFormat="1" ht="24.15" customHeight="1">
      <c r="A2109" s="33"/>
      <c r="B2109" s="145"/>
      <c r="C2109" s="214" t="s">
        <v>2687</v>
      </c>
      <c r="D2109" s="214" t="s">
        <v>345</v>
      </c>
      <c r="E2109" s="215" t="s">
        <v>2688</v>
      </c>
      <c r="F2109" s="216" t="s">
        <v>2689</v>
      </c>
      <c r="G2109" s="217" t="s">
        <v>2690</v>
      </c>
      <c r="H2109" s="218">
        <v>2</v>
      </c>
      <c r="I2109" s="197"/>
      <c r="J2109" s="196">
        <f t="shared" si="50"/>
        <v>0</v>
      </c>
      <c r="K2109" s="198"/>
      <c r="L2109" s="199"/>
      <c r="M2109" s="200" t="s">
        <v>1</v>
      </c>
      <c r="N2109" s="201" t="s">
        <v>44</v>
      </c>
      <c r="O2109" s="59"/>
      <c r="P2109" s="155">
        <f t="shared" si="51"/>
        <v>0</v>
      </c>
      <c r="Q2109" s="155">
        <v>0</v>
      </c>
      <c r="R2109" s="155">
        <f t="shared" si="52"/>
        <v>0</v>
      </c>
      <c r="S2109" s="155">
        <v>0</v>
      </c>
      <c r="T2109" s="156">
        <f t="shared" si="53"/>
        <v>0</v>
      </c>
      <c r="U2109" s="33"/>
      <c r="V2109" s="33"/>
      <c r="W2109" s="33"/>
      <c r="X2109" s="33"/>
      <c r="Y2109" s="33"/>
      <c r="Z2109" s="33"/>
      <c r="AA2109" s="33"/>
      <c r="AB2109" s="33"/>
      <c r="AC2109" s="33"/>
      <c r="AD2109" s="33"/>
      <c r="AE2109" s="33"/>
      <c r="AR2109" s="157" t="s">
        <v>2066</v>
      </c>
      <c r="AT2109" s="157" t="s">
        <v>345</v>
      </c>
      <c r="AU2109" s="157" t="s">
        <v>187</v>
      </c>
      <c r="AY2109" s="18" t="s">
        <v>169</v>
      </c>
      <c r="BE2109" s="158">
        <f t="shared" si="54"/>
        <v>0</v>
      </c>
      <c r="BF2109" s="158">
        <f t="shared" si="55"/>
        <v>0</v>
      </c>
      <c r="BG2109" s="158">
        <f t="shared" si="56"/>
        <v>0</v>
      </c>
      <c r="BH2109" s="158">
        <f t="shared" si="57"/>
        <v>0</v>
      </c>
      <c r="BI2109" s="158">
        <f t="shared" si="58"/>
        <v>0</v>
      </c>
      <c r="BJ2109" s="18" t="s">
        <v>176</v>
      </c>
      <c r="BK2109" s="159">
        <f t="shared" si="59"/>
        <v>0</v>
      </c>
      <c r="BL2109" s="18" t="s">
        <v>720</v>
      </c>
      <c r="BM2109" s="157" t="s">
        <v>2691</v>
      </c>
    </row>
    <row r="2110" spans="1:65" s="2" customFormat="1" ht="14.4" customHeight="1">
      <c r="A2110" s="33"/>
      <c r="B2110" s="145"/>
      <c r="C2110" s="214" t="s">
        <v>2692</v>
      </c>
      <c r="D2110" s="214" t="s">
        <v>345</v>
      </c>
      <c r="E2110" s="215" t="s">
        <v>2693</v>
      </c>
      <c r="F2110" s="216" t="s">
        <v>2694</v>
      </c>
      <c r="G2110" s="217" t="s">
        <v>369</v>
      </c>
      <c r="H2110" s="218">
        <v>2</v>
      </c>
      <c r="I2110" s="197"/>
      <c r="J2110" s="196">
        <f t="shared" si="50"/>
        <v>0</v>
      </c>
      <c r="K2110" s="198"/>
      <c r="L2110" s="199"/>
      <c r="M2110" s="200" t="s">
        <v>1</v>
      </c>
      <c r="N2110" s="201" t="s">
        <v>44</v>
      </c>
      <c r="O2110" s="59"/>
      <c r="P2110" s="155">
        <f t="shared" si="51"/>
        <v>0</v>
      </c>
      <c r="Q2110" s="155">
        <v>0</v>
      </c>
      <c r="R2110" s="155">
        <f t="shared" si="52"/>
        <v>0</v>
      </c>
      <c r="S2110" s="155">
        <v>0</v>
      </c>
      <c r="T2110" s="156">
        <f t="shared" si="53"/>
        <v>0</v>
      </c>
      <c r="U2110" s="33"/>
      <c r="V2110" s="33"/>
      <c r="W2110" s="33"/>
      <c r="X2110" s="33"/>
      <c r="Y2110" s="33"/>
      <c r="Z2110" s="33"/>
      <c r="AA2110" s="33"/>
      <c r="AB2110" s="33"/>
      <c r="AC2110" s="33"/>
      <c r="AD2110" s="33"/>
      <c r="AE2110" s="33"/>
      <c r="AR2110" s="157" t="s">
        <v>2066</v>
      </c>
      <c r="AT2110" s="157" t="s">
        <v>345</v>
      </c>
      <c r="AU2110" s="157" t="s">
        <v>187</v>
      </c>
      <c r="AY2110" s="18" t="s">
        <v>169</v>
      </c>
      <c r="BE2110" s="158">
        <f t="shared" si="54"/>
        <v>0</v>
      </c>
      <c r="BF2110" s="158">
        <f t="shared" si="55"/>
        <v>0</v>
      </c>
      <c r="BG2110" s="158">
        <f t="shared" si="56"/>
        <v>0</v>
      </c>
      <c r="BH2110" s="158">
        <f t="shared" si="57"/>
        <v>0</v>
      </c>
      <c r="BI2110" s="158">
        <f t="shared" si="58"/>
        <v>0</v>
      </c>
      <c r="BJ2110" s="18" t="s">
        <v>176</v>
      </c>
      <c r="BK2110" s="159">
        <f t="shared" si="59"/>
        <v>0</v>
      </c>
      <c r="BL2110" s="18" t="s">
        <v>720</v>
      </c>
      <c r="BM2110" s="157" t="s">
        <v>2695</v>
      </c>
    </row>
    <row r="2111" spans="1:65" s="12" customFormat="1" ht="20.9" customHeight="1">
      <c r="B2111" s="132"/>
      <c r="D2111" s="133" t="s">
        <v>77</v>
      </c>
      <c r="E2111" s="143" t="s">
        <v>2696</v>
      </c>
      <c r="F2111" s="143" t="s">
        <v>2697</v>
      </c>
      <c r="I2111" s="135"/>
      <c r="J2111" s="144">
        <f>BK2111</f>
        <v>0</v>
      </c>
      <c r="L2111" s="132"/>
      <c r="M2111" s="137"/>
      <c r="N2111" s="138"/>
      <c r="O2111" s="138"/>
      <c r="P2111" s="139">
        <f>SUM(P2112:P2122)</f>
        <v>0</v>
      </c>
      <c r="Q2111" s="138"/>
      <c r="R2111" s="139">
        <f>SUM(R2112:R2122)</f>
        <v>0</v>
      </c>
      <c r="S2111" s="138"/>
      <c r="T2111" s="140">
        <f>SUM(T2112:T2122)</f>
        <v>0</v>
      </c>
      <c r="AR2111" s="133" t="s">
        <v>187</v>
      </c>
      <c r="AT2111" s="141" t="s">
        <v>77</v>
      </c>
      <c r="AU2111" s="141" t="s">
        <v>176</v>
      </c>
      <c r="AY2111" s="133" t="s">
        <v>169</v>
      </c>
      <c r="BK2111" s="142">
        <f>SUM(BK2112:BK2122)</f>
        <v>0</v>
      </c>
    </row>
    <row r="2112" spans="1:65" s="2" customFormat="1" ht="14.4" customHeight="1">
      <c r="A2112" s="33"/>
      <c r="B2112" s="145"/>
      <c r="C2112" s="146" t="s">
        <v>2698</v>
      </c>
      <c r="D2112" s="146" t="s">
        <v>171</v>
      </c>
      <c r="E2112" s="147" t="s">
        <v>2699</v>
      </c>
      <c r="F2112" s="148" t="s">
        <v>2700</v>
      </c>
      <c r="G2112" s="149" t="s">
        <v>2701</v>
      </c>
      <c r="H2112" s="150">
        <v>2</v>
      </c>
      <c r="I2112" s="151"/>
      <c r="J2112" s="150">
        <f t="shared" ref="J2112:J2122" si="60">ROUND(I2112*H2112,3)</f>
        <v>0</v>
      </c>
      <c r="K2112" s="152"/>
      <c r="L2112" s="34"/>
      <c r="M2112" s="153" t="s">
        <v>1</v>
      </c>
      <c r="N2112" s="154" t="s">
        <v>44</v>
      </c>
      <c r="O2112" s="59"/>
      <c r="P2112" s="155">
        <f t="shared" ref="P2112:P2122" si="61">O2112*H2112</f>
        <v>0</v>
      </c>
      <c r="Q2112" s="155">
        <v>0</v>
      </c>
      <c r="R2112" s="155">
        <f t="shared" ref="R2112:R2122" si="62">Q2112*H2112</f>
        <v>0</v>
      </c>
      <c r="S2112" s="155">
        <v>0</v>
      </c>
      <c r="T2112" s="156">
        <f t="shared" ref="T2112:T2122" si="63">S2112*H2112</f>
        <v>0</v>
      </c>
      <c r="U2112" s="33"/>
      <c r="V2112" s="33"/>
      <c r="W2112" s="33"/>
      <c r="X2112" s="33"/>
      <c r="Y2112" s="33"/>
      <c r="Z2112" s="33"/>
      <c r="AA2112" s="33"/>
      <c r="AB2112" s="33"/>
      <c r="AC2112" s="33"/>
      <c r="AD2112" s="33"/>
      <c r="AE2112" s="33"/>
      <c r="AR2112" s="157" t="s">
        <v>720</v>
      </c>
      <c r="AT2112" s="157" t="s">
        <v>171</v>
      </c>
      <c r="AU2112" s="157" t="s">
        <v>187</v>
      </c>
      <c r="AY2112" s="18" t="s">
        <v>169</v>
      </c>
      <c r="BE2112" s="158">
        <f t="shared" ref="BE2112:BE2122" si="64">IF(N2112="základná",J2112,0)</f>
        <v>0</v>
      </c>
      <c r="BF2112" s="158">
        <f t="shared" ref="BF2112:BF2122" si="65">IF(N2112="znížená",J2112,0)</f>
        <v>0</v>
      </c>
      <c r="BG2112" s="158">
        <f t="shared" ref="BG2112:BG2122" si="66">IF(N2112="zákl. prenesená",J2112,0)</f>
        <v>0</v>
      </c>
      <c r="BH2112" s="158">
        <f t="shared" ref="BH2112:BH2122" si="67">IF(N2112="zníž. prenesená",J2112,0)</f>
        <v>0</v>
      </c>
      <c r="BI2112" s="158">
        <f t="shared" ref="BI2112:BI2122" si="68">IF(N2112="nulová",J2112,0)</f>
        <v>0</v>
      </c>
      <c r="BJ2112" s="18" t="s">
        <v>176</v>
      </c>
      <c r="BK2112" s="159">
        <f t="shared" ref="BK2112:BK2122" si="69">ROUND(I2112*H2112,3)</f>
        <v>0</v>
      </c>
      <c r="BL2112" s="18" t="s">
        <v>720</v>
      </c>
      <c r="BM2112" s="157" t="s">
        <v>2702</v>
      </c>
    </row>
    <row r="2113" spans="1:65" s="2" customFormat="1" ht="14.4" customHeight="1">
      <c r="A2113" s="33"/>
      <c r="B2113" s="145"/>
      <c r="C2113" s="146" t="s">
        <v>2703</v>
      </c>
      <c r="D2113" s="146" t="s">
        <v>171</v>
      </c>
      <c r="E2113" s="147" t="s">
        <v>2704</v>
      </c>
      <c r="F2113" s="148" t="s">
        <v>2705</v>
      </c>
      <c r="G2113" s="149" t="s">
        <v>369</v>
      </c>
      <c r="H2113" s="150">
        <v>17</v>
      </c>
      <c r="I2113" s="151"/>
      <c r="J2113" s="150">
        <f t="shared" si="60"/>
        <v>0</v>
      </c>
      <c r="K2113" s="152"/>
      <c r="L2113" s="34"/>
      <c r="M2113" s="153" t="s">
        <v>1</v>
      </c>
      <c r="N2113" s="154" t="s">
        <v>44</v>
      </c>
      <c r="O2113" s="59"/>
      <c r="P2113" s="155">
        <f t="shared" si="61"/>
        <v>0</v>
      </c>
      <c r="Q2113" s="155">
        <v>0</v>
      </c>
      <c r="R2113" s="155">
        <f t="shared" si="62"/>
        <v>0</v>
      </c>
      <c r="S2113" s="155">
        <v>0</v>
      </c>
      <c r="T2113" s="156">
        <f t="shared" si="63"/>
        <v>0</v>
      </c>
      <c r="U2113" s="33"/>
      <c r="V2113" s="33"/>
      <c r="W2113" s="33"/>
      <c r="X2113" s="33"/>
      <c r="Y2113" s="33"/>
      <c r="Z2113" s="33"/>
      <c r="AA2113" s="33"/>
      <c r="AB2113" s="33"/>
      <c r="AC2113" s="33"/>
      <c r="AD2113" s="33"/>
      <c r="AE2113" s="33"/>
      <c r="AR2113" s="157" t="s">
        <v>720</v>
      </c>
      <c r="AT2113" s="157" t="s">
        <v>171</v>
      </c>
      <c r="AU2113" s="157" t="s">
        <v>187</v>
      </c>
      <c r="AY2113" s="18" t="s">
        <v>169</v>
      </c>
      <c r="BE2113" s="158">
        <f t="shared" si="64"/>
        <v>0</v>
      </c>
      <c r="BF2113" s="158">
        <f t="shared" si="65"/>
        <v>0</v>
      </c>
      <c r="BG2113" s="158">
        <f t="shared" si="66"/>
        <v>0</v>
      </c>
      <c r="BH2113" s="158">
        <f t="shared" si="67"/>
        <v>0</v>
      </c>
      <c r="BI2113" s="158">
        <f t="shared" si="68"/>
        <v>0</v>
      </c>
      <c r="BJ2113" s="18" t="s">
        <v>176</v>
      </c>
      <c r="BK2113" s="159">
        <f t="shared" si="69"/>
        <v>0</v>
      </c>
      <c r="BL2113" s="18" t="s">
        <v>720</v>
      </c>
      <c r="BM2113" s="157" t="s">
        <v>2706</v>
      </c>
    </row>
    <row r="2114" spans="1:65" s="2" customFormat="1" ht="14.4" customHeight="1">
      <c r="A2114" s="33"/>
      <c r="B2114" s="145"/>
      <c r="C2114" s="146" t="s">
        <v>2707</v>
      </c>
      <c r="D2114" s="146" t="s">
        <v>171</v>
      </c>
      <c r="E2114" s="147" t="s">
        <v>2708</v>
      </c>
      <c r="F2114" s="148" t="s">
        <v>2709</v>
      </c>
      <c r="G2114" s="149" t="s">
        <v>369</v>
      </c>
      <c r="H2114" s="150">
        <v>13</v>
      </c>
      <c r="I2114" s="151"/>
      <c r="J2114" s="150">
        <f t="shared" si="60"/>
        <v>0</v>
      </c>
      <c r="K2114" s="152"/>
      <c r="L2114" s="34"/>
      <c r="M2114" s="153" t="s">
        <v>1</v>
      </c>
      <c r="N2114" s="154" t="s">
        <v>44</v>
      </c>
      <c r="O2114" s="59"/>
      <c r="P2114" s="155">
        <f t="shared" si="61"/>
        <v>0</v>
      </c>
      <c r="Q2114" s="155">
        <v>0</v>
      </c>
      <c r="R2114" s="155">
        <f t="shared" si="62"/>
        <v>0</v>
      </c>
      <c r="S2114" s="155">
        <v>0</v>
      </c>
      <c r="T2114" s="156">
        <f t="shared" si="63"/>
        <v>0</v>
      </c>
      <c r="U2114" s="33"/>
      <c r="V2114" s="33"/>
      <c r="W2114" s="33"/>
      <c r="X2114" s="33"/>
      <c r="Y2114" s="33"/>
      <c r="Z2114" s="33"/>
      <c r="AA2114" s="33"/>
      <c r="AB2114" s="33"/>
      <c r="AC2114" s="33"/>
      <c r="AD2114" s="33"/>
      <c r="AE2114" s="33"/>
      <c r="AR2114" s="157" t="s">
        <v>720</v>
      </c>
      <c r="AT2114" s="157" t="s">
        <v>171</v>
      </c>
      <c r="AU2114" s="157" t="s">
        <v>187</v>
      </c>
      <c r="AY2114" s="18" t="s">
        <v>169</v>
      </c>
      <c r="BE2114" s="158">
        <f t="shared" si="64"/>
        <v>0</v>
      </c>
      <c r="BF2114" s="158">
        <f t="shared" si="65"/>
        <v>0</v>
      </c>
      <c r="BG2114" s="158">
        <f t="shared" si="66"/>
        <v>0</v>
      </c>
      <c r="BH2114" s="158">
        <f t="shared" si="67"/>
        <v>0</v>
      </c>
      <c r="BI2114" s="158">
        <f t="shared" si="68"/>
        <v>0</v>
      </c>
      <c r="BJ2114" s="18" t="s">
        <v>176</v>
      </c>
      <c r="BK2114" s="159">
        <f t="shared" si="69"/>
        <v>0</v>
      </c>
      <c r="BL2114" s="18" t="s">
        <v>720</v>
      </c>
      <c r="BM2114" s="157" t="s">
        <v>2710</v>
      </c>
    </row>
    <row r="2115" spans="1:65" s="2" customFormat="1" ht="14.4" customHeight="1">
      <c r="A2115" s="33"/>
      <c r="B2115" s="145"/>
      <c r="C2115" s="146" t="s">
        <v>2711</v>
      </c>
      <c r="D2115" s="146" t="s">
        <v>171</v>
      </c>
      <c r="E2115" s="147" t="s">
        <v>2712</v>
      </c>
      <c r="F2115" s="148" t="s">
        <v>2713</v>
      </c>
      <c r="G2115" s="149" t="s">
        <v>369</v>
      </c>
      <c r="H2115" s="150">
        <v>3</v>
      </c>
      <c r="I2115" s="151"/>
      <c r="J2115" s="150">
        <f t="shared" si="60"/>
        <v>0</v>
      </c>
      <c r="K2115" s="152"/>
      <c r="L2115" s="34"/>
      <c r="M2115" s="153" t="s">
        <v>1</v>
      </c>
      <c r="N2115" s="154" t="s">
        <v>44</v>
      </c>
      <c r="O2115" s="59"/>
      <c r="P2115" s="155">
        <f t="shared" si="61"/>
        <v>0</v>
      </c>
      <c r="Q2115" s="155">
        <v>0</v>
      </c>
      <c r="R2115" s="155">
        <f t="shared" si="62"/>
        <v>0</v>
      </c>
      <c r="S2115" s="155">
        <v>0</v>
      </c>
      <c r="T2115" s="156">
        <f t="shared" si="63"/>
        <v>0</v>
      </c>
      <c r="U2115" s="33"/>
      <c r="V2115" s="33"/>
      <c r="W2115" s="33"/>
      <c r="X2115" s="33"/>
      <c r="Y2115" s="33"/>
      <c r="Z2115" s="33"/>
      <c r="AA2115" s="33"/>
      <c r="AB2115" s="33"/>
      <c r="AC2115" s="33"/>
      <c r="AD2115" s="33"/>
      <c r="AE2115" s="33"/>
      <c r="AR2115" s="157" t="s">
        <v>720</v>
      </c>
      <c r="AT2115" s="157" t="s">
        <v>171</v>
      </c>
      <c r="AU2115" s="157" t="s">
        <v>187</v>
      </c>
      <c r="AY2115" s="18" t="s">
        <v>169</v>
      </c>
      <c r="BE2115" s="158">
        <f t="shared" si="64"/>
        <v>0</v>
      </c>
      <c r="BF2115" s="158">
        <f t="shared" si="65"/>
        <v>0</v>
      </c>
      <c r="BG2115" s="158">
        <f t="shared" si="66"/>
        <v>0</v>
      </c>
      <c r="BH2115" s="158">
        <f t="shared" si="67"/>
        <v>0</v>
      </c>
      <c r="BI2115" s="158">
        <f t="shared" si="68"/>
        <v>0</v>
      </c>
      <c r="BJ2115" s="18" t="s">
        <v>176</v>
      </c>
      <c r="BK2115" s="159">
        <f t="shared" si="69"/>
        <v>0</v>
      </c>
      <c r="BL2115" s="18" t="s">
        <v>720</v>
      </c>
      <c r="BM2115" s="157" t="s">
        <v>2714</v>
      </c>
    </row>
    <row r="2116" spans="1:65" s="2" customFormat="1" ht="14.4" customHeight="1">
      <c r="A2116" s="33"/>
      <c r="B2116" s="145"/>
      <c r="C2116" s="146" t="s">
        <v>2715</v>
      </c>
      <c r="D2116" s="146" t="s">
        <v>171</v>
      </c>
      <c r="E2116" s="147" t="s">
        <v>2716</v>
      </c>
      <c r="F2116" s="148" t="s">
        <v>2713</v>
      </c>
      <c r="G2116" s="149" t="s">
        <v>369</v>
      </c>
      <c r="H2116" s="150">
        <v>8</v>
      </c>
      <c r="I2116" s="151"/>
      <c r="J2116" s="150">
        <f t="shared" si="60"/>
        <v>0</v>
      </c>
      <c r="K2116" s="152"/>
      <c r="L2116" s="34"/>
      <c r="M2116" s="153" t="s">
        <v>1</v>
      </c>
      <c r="N2116" s="154" t="s">
        <v>44</v>
      </c>
      <c r="O2116" s="59"/>
      <c r="P2116" s="155">
        <f t="shared" si="61"/>
        <v>0</v>
      </c>
      <c r="Q2116" s="155">
        <v>0</v>
      </c>
      <c r="R2116" s="155">
        <f t="shared" si="62"/>
        <v>0</v>
      </c>
      <c r="S2116" s="155">
        <v>0</v>
      </c>
      <c r="T2116" s="156">
        <f t="shared" si="63"/>
        <v>0</v>
      </c>
      <c r="U2116" s="33"/>
      <c r="V2116" s="33"/>
      <c r="W2116" s="33"/>
      <c r="X2116" s="33"/>
      <c r="Y2116" s="33"/>
      <c r="Z2116" s="33"/>
      <c r="AA2116" s="33"/>
      <c r="AB2116" s="33"/>
      <c r="AC2116" s="33"/>
      <c r="AD2116" s="33"/>
      <c r="AE2116" s="33"/>
      <c r="AR2116" s="157" t="s">
        <v>720</v>
      </c>
      <c r="AT2116" s="157" t="s">
        <v>171</v>
      </c>
      <c r="AU2116" s="157" t="s">
        <v>187</v>
      </c>
      <c r="AY2116" s="18" t="s">
        <v>169</v>
      </c>
      <c r="BE2116" s="158">
        <f t="shared" si="64"/>
        <v>0</v>
      </c>
      <c r="BF2116" s="158">
        <f t="shared" si="65"/>
        <v>0</v>
      </c>
      <c r="BG2116" s="158">
        <f t="shared" si="66"/>
        <v>0</v>
      </c>
      <c r="BH2116" s="158">
        <f t="shared" si="67"/>
        <v>0</v>
      </c>
      <c r="BI2116" s="158">
        <f t="shared" si="68"/>
        <v>0</v>
      </c>
      <c r="BJ2116" s="18" t="s">
        <v>176</v>
      </c>
      <c r="BK2116" s="159">
        <f t="shared" si="69"/>
        <v>0</v>
      </c>
      <c r="BL2116" s="18" t="s">
        <v>720</v>
      </c>
      <c r="BM2116" s="157" t="s">
        <v>2717</v>
      </c>
    </row>
    <row r="2117" spans="1:65" s="2" customFormat="1" ht="14.4" customHeight="1">
      <c r="A2117" s="33"/>
      <c r="B2117" s="145"/>
      <c r="C2117" s="146" t="s">
        <v>2718</v>
      </c>
      <c r="D2117" s="146" t="s">
        <v>171</v>
      </c>
      <c r="E2117" s="147" t="s">
        <v>2719</v>
      </c>
      <c r="F2117" s="148" t="s">
        <v>2720</v>
      </c>
      <c r="G2117" s="149" t="s">
        <v>369</v>
      </c>
      <c r="H2117" s="150">
        <v>6</v>
      </c>
      <c r="I2117" s="151"/>
      <c r="J2117" s="150">
        <f t="shared" si="60"/>
        <v>0</v>
      </c>
      <c r="K2117" s="152"/>
      <c r="L2117" s="34"/>
      <c r="M2117" s="153" t="s">
        <v>1</v>
      </c>
      <c r="N2117" s="154" t="s">
        <v>44</v>
      </c>
      <c r="O2117" s="59"/>
      <c r="P2117" s="155">
        <f t="shared" si="61"/>
        <v>0</v>
      </c>
      <c r="Q2117" s="155">
        <v>0</v>
      </c>
      <c r="R2117" s="155">
        <f t="shared" si="62"/>
        <v>0</v>
      </c>
      <c r="S2117" s="155">
        <v>0</v>
      </c>
      <c r="T2117" s="156">
        <f t="shared" si="63"/>
        <v>0</v>
      </c>
      <c r="U2117" s="33"/>
      <c r="V2117" s="33"/>
      <c r="W2117" s="33"/>
      <c r="X2117" s="33"/>
      <c r="Y2117" s="33"/>
      <c r="Z2117" s="33"/>
      <c r="AA2117" s="33"/>
      <c r="AB2117" s="33"/>
      <c r="AC2117" s="33"/>
      <c r="AD2117" s="33"/>
      <c r="AE2117" s="33"/>
      <c r="AR2117" s="157" t="s">
        <v>720</v>
      </c>
      <c r="AT2117" s="157" t="s">
        <v>171</v>
      </c>
      <c r="AU2117" s="157" t="s">
        <v>187</v>
      </c>
      <c r="AY2117" s="18" t="s">
        <v>169</v>
      </c>
      <c r="BE2117" s="158">
        <f t="shared" si="64"/>
        <v>0</v>
      </c>
      <c r="BF2117" s="158">
        <f t="shared" si="65"/>
        <v>0</v>
      </c>
      <c r="BG2117" s="158">
        <f t="shared" si="66"/>
        <v>0</v>
      </c>
      <c r="BH2117" s="158">
        <f t="shared" si="67"/>
        <v>0</v>
      </c>
      <c r="BI2117" s="158">
        <f t="shared" si="68"/>
        <v>0</v>
      </c>
      <c r="BJ2117" s="18" t="s">
        <v>176</v>
      </c>
      <c r="BK2117" s="159">
        <f t="shared" si="69"/>
        <v>0</v>
      </c>
      <c r="BL2117" s="18" t="s">
        <v>720</v>
      </c>
      <c r="BM2117" s="157" t="s">
        <v>2721</v>
      </c>
    </row>
    <row r="2118" spans="1:65" s="2" customFormat="1" ht="14.4" customHeight="1">
      <c r="A2118" s="33"/>
      <c r="B2118" s="145"/>
      <c r="C2118" s="146" t="s">
        <v>2722</v>
      </c>
      <c r="D2118" s="146" t="s">
        <v>171</v>
      </c>
      <c r="E2118" s="147" t="s">
        <v>2723</v>
      </c>
      <c r="F2118" s="148" t="s">
        <v>2724</v>
      </c>
      <c r="G2118" s="149" t="s">
        <v>369</v>
      </c>
      <c r="H2118" s="150">
        <v>4</v>
      </c>
      <c r="I2118" s="151"/>
      <c r="J2118" s="150">
        <f t="shared" si="60"/>
        <v>0</v>
      </c>
      <c r="K2118" s="152"/>
      <c r="L2118" s="34"/>
      <c r="M2118" s="153" t="s">
        <v>1</v>
      </c>
      <c r="N2118" s="154" t="s">
        <v>44</v>
      </c>
      <c r="O2118" s="59"/>
      <c r="P2118" s="155">
        <f t="shared" si="61"/>
        <v>0</v>
      </c>
      <c r="Q2118" s="155">
        <v>0</v>
      </c>
      <c r="R2118" s="155">
        <f t="shared" si="62"/>
        <v>0</v>
      </c>
      <c r="S2118" s="155">
        <v>0</v>
      </c>
      <c r="T2118" s="156">
        <f t="shared" si="63"/>
        <v>0</v>
      </c>
      <c r="U2118" s="33"/>
      <c r="V2118" s="33"/>
      <c r="W2118" s="33"/>
      <c r="X2118" s="33"/>
      <c r="Y2118" s="33"/>
      <c r="Z2118" s="33"/>
      <c r="AA2118" s="33"/>
      <c r="AB2118" s="33"/>
      <c r="AC2118" s="33"/>
      <c r="AD2118" s="33"/>
      <c r="AE2118" s="33"/>
      <c r="AR2118" s="157" t="s">
        <v>720</v>
      </c>
      <c r="AT2118" s="157" t="s">
        <v>171</v>
      </c>
      <c r="AU2118" s="157" t="s">
        <v>187</v>
      </c>
      <c r="AY2118" s="18" t="s">
        <v>169</v>
      </c>
      <c r="BE2118" s="158">
        <f t="shared" si="64"/>
        <v>0</v>
      </c>
      <c r="BF2118" s="158">
        <f t="shared" si="65"/>
        <v>0</v>
      </c>
      <c r="BG2118" s="158">
        <f t="shared" si="66"/>
        <v>0</v>
      </c>
      <c r="BH2118" s="158">
        <f t="shared" si="67"/>
        <v>0</v>
      </c>
      <c r="BI2118" s="158">
        <f t="shared" si="68"/>
        <v>0</v>
      </c>
      <c r="BJ2118" s="18" t="s">
        <v>176</v>
      </c>
      <c r="BK2118" s="159">
        <f t="shared" si="69"/>
        <v>0</v>
      </c>
      <c r="BL2118" s="18" t="s">
        <v>720</v>
      </c>
      <c r="BM2118" s="157" t="s">
        <v>2725</v>
      </c>
    </row>
    <row r="2119" spans="1:65" s="2" customFormat="1" ht="24.15" customHeight="1">
      <c r="A2119" s="33"/>
      <c r="B2119" s="145"/>
      <c r="C2119" s="146" t="s">
        <v>2726</v>
      </c>
      <c r="D2119" s="146" t="s">
        <v>171</v>
      </c>
      <c r="E2119" s="147" t="s">
        <v>2727</v>
      </c>
      <c r="F2119" s="148" t="s">
        <v>2728</v>
      </c>
      <c r="G2119" s="149" t="s">
        <v>369</v>
      </c>
      <c r="H2119" s="150">
        <v>14</v>
      </c>
      <c r="I2119" s="151"/>
      <c r="J2119" s="150">
        <f t="shared" si="60"/>
        <v>0</v>
      </c>
      <c r="K2119" s="152"/>
      <c r="L2119" s="34"/>
      <c r="M2119" s="153" t="s">
        <v>1</v>
      </c>
      <c r="N2119" s="154" t="s">
        <v>44</v>
      </c>
      <c r="O2119" s="59"/>
      <c r="P2119" s="155">
        <f t="shared" si="61"/>
        <v>0</v>
      </c>
      <c r="Q2119" s="155">
        <v>0</v>
      </c>
      <c r="R2119" s="155">
        <f t="shared" si="62"/>
        <v>0</v>
      </c>
      <c r="S2119" s="155">
        <v>0</v>
      </c>
      <c r="T2119" s="156">
        <f t="shared" si="63"/>
        <v>0</v>
      </c>
      <c r="U2119" s="33"/>
      <c r="V2119" s="33"/>
      <c r="W2119" s="33"/>
      <c r="X2119" s="33"/>
      <c r="Y2119" s="33"/>
      <c r="Z2119" s="33"/>
      <c r="AA2119" s="33"/>
      <c r="AB2119" s="33"/>
      <c r="AC2119" s="33"/>
      <c r="AD2119" s="33"/>
      <c r="AE2119" s="33"/>
      <c r="AR2119" s="157" t="s">
        <v>720</v>
      </c>
      <c r="AT2119" s="157" t="s">
        <v>171</v>
      </c>
      <c r="AU2119" s="157" t="s">
        <v>187</v>
      </c>
      <c r="AY2119" s="18" t="s">
        <v>169</v>
      </c>
      <c r="BE2119" s="158">
        <f t="shared" si="64"/>
        <v>0</v>
      </c>
      <c r="BF2119" s="158">
        <f t="shared" si="65"/>
        <v>0</v>
      </c>
      <c r="BG2119" s="158">
        <f t="shared" si="66"/>
        <v>0</v>
      </c>
      <c r="BH2119" s="158">
        <f t="shared" si="67"/>
        <v>0</v>
      </c>
      <c r="BI2119" s="158">
        <f t="shared" si="68"/>
        <v>0</v>
      </c>
      <c r="BJ2119" s="18" t="s">
        <v>176</v>
      </c>
      <c r="BK2119" s="159">
        <f t="shared" si="69"/>
        <v>0</v>
      </c>
      <c r="BL2119" s="18" t="s">
        <v>720</v>
      </c>
      <c r="BM2119" s="157" t="s">
        <v>2729</v>
      </c>
    </row>
    <row r="2120" spans="1:65" s="2" customFormat="1" ht="14.4" customHeight="1">
      <c r="A2120" s="33"/>
      <c r="B2120" s="145"/>
      <c r="C2120" s="146" t="s">
        <v>2730</v>
      </c>
      <c r="D2120" s="146" t="s">
        <v>171</v>
      </c>
      <c r="E2120" s="147" t="s">
        <v>2731</v>
      </c>
      <c r="F2120" s="148" t="s">
        <v>2732</v>
      </c>
      <c r="G2120" s="149" t="s">
        <v>369</v>
      </c>
      <c r="H2120" s="150">
        <v>22</v>
      </c>
      <c r="I2120" s="151"/>
      <c r="J2120" s="150">
        <f t="shared" si="60"/>
        <v>0</v>
      </c>
      <c r="K2120" s="152"/>
      <c r="L2120" s="34"/>
      <c r="M2120" s="153" t="s">
        <v>1</v>
      </c>
      <c r="N2120" s="154" t="s">
        <v>44</v>
      </c>
      <c r="O2120" s="59"/>
      <c r="P2120" s="155">
        <f t="shared" si="61"/>
        <v>0</v>
      </c>
      <c r="Q2120" s="155">
        <v>0</v>
      </c>
      <c r="R2120" s="155">
        <f t="shared" si="62"/>
        <v>0</v>
      </c>
      <c r="S2120" s="155">
        <v>0</v>
      </c>
      <c r="T2120" s="156">
        <f t="shared" si="63"/>
        <v>0</v>
      </c>
      <c r="U2120" s="33"/>
      <c r="V2120" s="33"/>
      <c r="W2120" s="33"/>
      <c r="X2120" s="33"/>
      <c r="Y2120" s="33"/>
      <c r="Z2120" s="33"/>
      <c r="AA2120" s="33"/>
      <c r="AB2120" s="33"/>
      <c r="AC2120" s="33"/>
      <c r="AD2120" s="33"/>
      <c r="AE2120" s="33"/>
      <c r="AR2120" s="157" t="s">
        <v>720</v>
      </c>
      <c r="AT2120" s="157" t="s">
        <v>171</v>
      </c>
      <c r="AU2120" s="157" t="s">
        <v>187</v>
      </c>
      <c r="AY2120" s="18" t="s">
        <v>169</v>
      </c>
      <c r="BE2120" s="158">
        <f t="shared" si="64"/>
        <v>0</v>
      </c>
      <c r="BF2120" s="158">
        <f t="shared" si="65"/>
        <v>0</v>
      </c>
      <c r="BG2120" s="158">
        <f t="shared" si="66"/>
        <v>0</v>
      </c>
      <c r="BH2120" s="158">
        <f t="shared" si="67"/>
        <v>0</v>
      </c>
      <c r="BI2120" s="158">
        <f t="shared" si="68"/>
        <v>0</v>
      </c>
      <c r="BJ2120" s="18" t="s">
        <v>176</v>
      </c>
      <c r="BK2120" s="159">
        <f t="shared" si="69"/>
        <v>0</v>
      </c>
      <c r="BL2120" s="18" t="s">
        <v>720</v>
      </c>
      <c r="BM2120" s="157" t="s">
        <v>2733</v>
      </c>
    </row>
    <row r="2121" spans="1:65" s="2" customFormat="1" ht="14.4" customHeight="1">
      <c r="A2121" s="33"/>
      <c r="B2121" s="145"/>
      <c r="C2121" s="146" t="s">
        <v>2734</v>
      </c>
      <c r="D2121" s="146" t="s">
        <v>171</v>
      </c>
      <c r="E2121" s="147" t="s">
        <v>2735</v>
      </c>
      <c r="F2121" s="148" t="s">
        <v>2736</v>
      </c>
      <c r="G2121" s="149" t="s">
        <v>369</v>
      </c>
      <c r="H2121" s="150">
        <v>1</v>
      </c>
      <c r="I2121" s="151"/>
      <c r="J2121" s="150">
        <f t="shared" si="60"/>
        <v>0</v>
      </c>
      <c r="K2121" s="152"/>
      <c r="L2121" s="34"/>
      <c r="M2121" s="153" t="s">
        <v>1</v>
      </c>
      <c r="N2121" s="154" t="s">
        <v>44</v>
      </c>
      <c r="O2121" s="59"/>
      <c r="P2121" s="155">
        <f t="shared" si="61"/>
        <v>0</v>
      </c>
      <c r="Q2121" s="155">
        <v>0</v>
      </c>
      <c r="R2121" s="155">
        <f t="shared" si="62"/>
        <v>0</v>
      </c>
      <c r="S2121" s="155">
        <v>0</v>
      </c>
      <c r="T2121" s="156">
        <f t="shared" si="63"/>
        <v>0</v>
      </c>
      <c r="U2121" s="33"/>
      <c r="V2121" s="33"/>
      <c r="W2121" s="33"/>
      <c r="X2121" s="33"/>
      <c r="Y2121" s="33"/>
      <c r="Z2121" s="33"/>
      <c r="AA2121" s="33"/>
      <c r="AB2121" s="33"/>
      <c r="AC2121" s="33"/>
      <c r="AD2121" s="33"/>
      <c r="AE2121" s="33"/>
      <c r="AR2121" s="157" t="s">
        <v>720</v>
      </c>
      <c r="AT2121" s="157" t="s">
        <v>171</v>
      </c>
      <c r="AU2121" s="157" t="s">
        <v>187</v>
      </c>
      <c r="AY2121" s="18" t="s">
        <v>169</v>
      </c>
      <c r="BE2121" s="158">
        <f t="shared" si="64"/>
        <v>0</v>
      </c>
      <c r="BF2121" s="158">
        <f t="shared" si="65"/>
        <v>0</v>
      </c>
      <c r="BG2121" s="158">
        <f t="shared" si="66"/>
        <v>0</v>
      </c>
      <c r="BH2121" s="158">
        <f t="shared" si="67"/>
        <v>0</v>
      </c>
      <c r="BI2121" s="158">
        <f t="shared" si="68"/>
        <v>0</v>
      </c>
      <c r="BJ2121" s="18" t="s">
        <v>176</v>
      </c>
      <c r="BK2121" s="159">
        <f t="shared" si="69"/>
        <v>0</v>
      </c>
      <c r="BL2121" s="18" t="s">
        <v>720</v>
      </c>
      <c r="BM2121" s="157" t="s">
        <v>2737</v>
      </c>
    </row>
    <row r="2122" spans="1:65" s="2" customFormat="1" ht="14.4" customHeight="1">
      <c r="A2122" s="33"/>
      <c r="B2122" s="145"/>
      <c r="C2122" s="146" t="s">
        <v>2738</v>
      </c>
      <c r="D2122" s="146" t="s">
        <v>171</v>
      </c>
      <c r="E2122" s="147" t="s">
        <v>2739</v>
      </c>
      <c r="F2122" s="148" t="s">
        <v>2740</v>
      </c>
      <c r="G2122" s="149" t="s">
        <v>369</v>
      </c>
      <c r="H2122" s="150">
        <v>10</v>
      </c>
      <c r="I2122" s="151"/>
      <c r="J2122" s="150">
        <f t="shared" si="60"/>
        <v>0</v>
      </c>
      <c r="K2122" s="152"/>
      <c r="L2122" s="34"/>
      <c r="M2122" s="153" t="s">
        <v>1</v>
      </c>
      <c r="N2122" s="154" t="s">
        <v>44</v>
      </c>
      <c r="O2122" s="59"/>
      <c r="P2122" s="155">
        <f t="shared" si="61"/>
        <v>0</v>
      </c>
      <c r="Q2122" s="155">
        <v>0</v>
      </c>
      <c r="R2122" s="155">
        <f t="shared" si="62"/>
        <v>0</v>
      </c>
      <c r="S2122" s="155">
        <v>0</v>
      </c>
      <c r="T2122" s="156">
        <f t="shared" si="63"/>
        <v>0</v>
      </c>
      <c r="U2122" s="33"/>
      <c r="V2122" s="33"/>
      <c r="W2122" s="33"/>
      <c r="X2122" s="33"/>
      <c r="Y2122" s="33"/>
      <c r="Z2122" s="33"/>
      <c r="AA2122" s="33"/>
      <c r="AB2122" s="33"/>
      <c r="AC2122" s="33"/>
      <c r="AD2122" s="33"/>
      <c r="AE2122" s="33"/>
      <c r="AR2122" s="157" t="s">
        <v>720</v>
      </c>
      <c r="AT2122" s="157" t="s">
        <v>171</v>
      </c>
      <c r="AU2122" s="157" t="s">
        <v>187</v>
      </c>
      <c r="AY2122" s="18" t="s">
        <v>169</v>
      </c>
      <c r="BE2122" s="158">
        <f t="shared" si="64"/>
        <v>0</v>
      </c>
      <c r="BF2122" s="158">
        <f t="shared" si="65"/>
        <v>0</v>
      </c>
      <c r="BG2122" s="158">
        <f t="shared" si="66"/>
        <v>0</v>
      </c>
      <c r="BH2122" s="158">
        <f t="shared" si="67"/>
        <v>0</v>
      </c>
      <c r="BI2122" s="158">
        <f t="shared" si="68"/>
        <v>0</v>
      </c>
      <c r="BJ2122" s="18" t="s">
        <v>176</v>
      </c>
      <c r="BK2122" s="159">
        <f t="shared" si="69"/>
        <v>0</v>
      </c>
      <c r="BL2122" s="18" t="s">
        <v>720</v>
      </c>
      <c r="BM2122" s="157" t="s">
        <v>2741</v>
      </c>
    </row>
    <row r="2123" spans="1:65" s="12" customFormat="1" ht="20.9" customHeight="1">
      <c r="B2123" s="132"/>
      <c r="D2123" s="133" t="s">
        <v>77</v>
      </c>
      <c r="E2123" s="143" t="s">
        <v>2742</v>
      </c>
      <c r="F2123" s="143" t="s">
        <v>2743</v>
      </c>
      <c r="I2123" s="135"/>
      <c r="J2123" s="144">
        <f>BK2123</f>
        <v>0</v>
      </c>
      <c r="L2123" s="132"/>
      <c r="M2123" s="137"/>
      <c r="N2123" s="138"/>
      <c r="O2123" s="138"/>
      <c r="P2123" s="139">
        <f>SUM(P2124:P2134)</f>
        <v>0</v>
      </c>
      <c r="Q2123" s="138"/>
      <c r="R2123" s="139">
        <f>SUM(R2124:R2134)</f>
        <v>0</v>
      </c>
      <c r="S2123" s="138"/>
      <c r="T2123" s="140">
        <f>SUM(T2124:T2134)</f>
        <v>0</v>
      </c>
      <c r="AR2123" s="133" t="s">
        <v>187</v>
      </c>
      <c r="AT2123" s="141" t="s">
        <v>77</v>
      </c>
      <c r="AU2123" s="141" t="s">
        <v>176</v>
      </c>
      <c r="AY2123" s="133" t="s">
        <v>169</v>
      </c>
      <c r="BK2123" s="142">
        <f>SUM(BK2124:BK2134)</f>
        <v>0</v>
      </c>
    </row>
    <row r="2124" spans="1:65" s="2" customFormat="1" ht="14.4" customHeight="1">
      <c r="A2124" s="33"/>
      <c r="B2124" s="145"/>
      <c r="C2124" s="192" t="s">
        <v>2744</v>
      </c>
      <c r="D2124" s="192" t="s">
        <v>345</v>
      </c>
      <c r="E2124" s="193" t="s">
        <v>2745</v>
      </c>
      <c r="F2124" s="194" t="s">
        <v>2700</v>
      </c>
      <c r="G2124" s="195" t="s">
        <v>2701</v>
      </c>
      <c r="H2124" s="196">
        <v>2</v>
      </c>
      <c r="I2124" s="197"/>
      <c r="J2124" s="196">
        <f t="shared" ref="J2124:J2134" si="70">ROUND(I2124*H2124,3)</f>
        <v>0</v>
      </c>
      <c r="K2124" s="198"/>
      <c r="L2124" s="199"/>
      <c r="M2124" s="200" t="s">
        <v>1</v>
      </c>
      <c r="N2124" s="201" t="s">
        <v>44</v>
      </c>
      <c r="O2124" s="59"/>
      <c r="P2124" s="155">
        <f t="shared" ref="P2124:P2134" si="71">O2124*H2124</f>
        <v>0</v>
      </c>
      <c r="Q2124" s="155">
        <v>0</v>
      </c>
      <c r="R2124" s="155">
        <f t="shared" ref="R2124:R2134" si="72">Q2124*H2124</f>
        <v>0</v>
      </c>
      <c r="S2124" s="155">
        <v>0</v>
      </c>
      <c r="T2124" s="156">
        <f t="shared" ref="T2124:T2134" si="73">S2124*H2124</f>
        <v>0</v>
      </c>
      <c r="U2124" s="33"/>
      <c r="V2124" s="33"/>
      <c r="W2124" s="33"/>
      <c r="X2124" s="33"/>
      <c r="Y2124" s="33"/>
      <c r="Z2124" s="33"/>
      <c r="AA2124" s="33"/>
      <c r="AB2124" s="33"/>
      <c r="AC2124" s="33"/>
      <c r="AD2124" s="33"/>
      <c r="AE2124" s="33"/>
      <c r="AR2124" s="157" t="s">
        <v>2066</v>
      </c>
      <c r="AT2124" s="157" t="s">
        <v>345</v>
      </c>
      <c r="AU2124" s="157" t="s">
        <v>187</v>
      </c>
      <c r="AY2124" s="18" t="s">
        <v>169</v>
      </c>
      <c r="BE2124" s="158">
        <f t="shared" ref="BE2124:BE2134" si="74">IF(N2124="základná",J2124,0)</f>
        <v>0</v>
      </c>
      <c r="BF2124" s="158">
        <f t="shared" ref="BF2124:BF2134" si="75">IF(N2124="znížená",J2124,0)</f>
        <v>0</v>
      </c>
      <c r="BG2124" s="158">
        <f t="shared" ref="BG2124:BG2134" si="76">IF(N2124="zákl. prenesená",J2124,0)</f>
        <v>0</v>
      </c>
      <c r="BH2124" s="158">
        <f t="shared" ref="BH2124:BH2134" si="77">IF(N2124="zníž. prenesená",J2124,0)</f>
        <v>0</v>
      </c>
      <c r="BI2124" s="158">
        <f t="shared" ref="BI2124:BI2134" si="78">IF(N2124="nulová",J2124,0)</f>
        <v>0</v>
      </c>
      <c r="BJ2124" s="18" t="s">
        <v>176</v>
      </c>
      <c r="BK2124" s="159">
        <f t="shared" ref="BK2124:BK2134" si="79">ROUND(I2124*H2124,3)</f>
        <v>0</v>
      </c>
      <c r="BL2124" s="18" t="s">
        <v>720</v>
      </c>
      <c r="BM2124" s="157" t="s">
        <v>2746</v>
      </c>
    </row>
    <row r="2125" spans="1:65" s="2" customFormat="1" ht="14.4" customHeight="1">
      <c r="A2125" s="33"/>
      <c r="B2125" s="145"/>
      <c r="C2125" s="192" t="s">
        <v>2747</v>
      </c>
      <c r="D2125" s="192" t="s">
        <v>345</v>
      </c>
      <c r="E2125" s="193" t="s">
        <v>2748</v>
      </c>
      <c r="F2125" s="194" t="s">
        <v>2705</v>
      </c>
      <c r="G2125" s="195" t="s">
        <v>369</v>
      </c>
      <c r="H2125" s="196">
        <v>17</v>
      </c>
      <c r="I2125" s="197"/>
      <c r="J2125" s="196">
        <f t="shared" si="70"/>
        <v>0</v>
      </c>
      <c r="K2125" s="198"/>
      <c r="L2125" s="199"/>
      <c r="M2125" s="200" t="s">
        <v>1</v>
      </c>
      <c r="N2125" s="201" t="s">
        <v>44</v>
      </c>
      <c r="O2125" s="59"/>
      <c r="P2125" s="155">
        <f t="shared" si="71"/>
        <v>0</v>
      </c>
      <c r="Q2125" s="155">
        <v>0</v>
      </c>
      <c r="R2125" s="155">
        <f t="shared" si="72"/>
        <v>0</v>
      </c>
      <c r="S2125" s="155">
        <v>0</v>
      </c>
      <c r="T2125" s="156">
        <f t="shared" si="73"/>
        <v>0</v>
      </c>
      <c r="U2125" s="33"/>
      <c r="V2125" s="33"/>
      <c r="W2125" s="33"/>
      <c r="X2125" s="33"/>
      <c r="Y2125" s="33"/>
      <c r="Z2125" s="33"/>
      <c r="AA2125" s="33"/>
      <c r="AB2125" s="33"/>
      <c r="AC2125" s="33"/>
      <c r="AD2125" s="33"/>
      <c r="AE2125" s="33"/>
      <c r="AR2125" s="157" t="s">
        <v>2066</v>
      </c>
      <c r="AT2125" s="157" t="s">
        <v>345</v>
      </c>
      <c r="AU2125" s="157" t="s">
        <v>187</v>
      </c>
      <c r="AY2125" s="18" t="s">
        <v>169</v>
      </c>
      <c r="BE2125" s="158">
        <f t="shared" si="74"/>
        <v>0</v>
      </c>
      <c r="BF2125" s="158">
        <f t="shared" si="75"/>
        <v>0</v>
      </c>
      <c r="BG2125" s="158">
        <f t="shared" si="76"/>
        <v>0</v>
      </c>
      <c r="BH2125" s="158">
        <f t="shared" si="77"/>
        <v>0</v>
      </c>
      <c r="BI2125" s="158">
        <f t="shared" si="78"/>
        <v>0</v>
      </c>
      <c r="BJ2125" s="18" t="s">
        <v>176</v>
      </c>
      <c r="BK2125" s="159">
        <f t="shared" si="79"/>
        <v>0</v>
      </c>
      <c r="BL2125" s="18" t="s">
        <v>720</v>
      </c>
      <c r="BM2125" s="157" t="s">
        <v>2749</v>
      </c>
    </row>
    <row r="2126" spans="1:65" s="2" customFormat="1" ht="14.4" customHeight="1">
      <c r="A2126" s="33"/>
      <c r="B2126" s="145"/>
      <c r="C2126" s="192" t="s">
        <v>2750</v>
      </c>
      <c r="D2126" s="192" t="s">
        <v>345</v>
      </c>
      <c r="E2126" s="193" t="s">
        <v>2751</v>
      </c>
      <c r="F2126" s="194" t="s">
        <v>2709</v>
      </c>
      <c r="G2126" s="195" t="s">
        <v>369</v>
      </c>
      <c r="H2126" s="196">
        <v>13</v>
      </c>
      <c r="I2126" s="197"/>
      <c r="J2126" s="196">
        <f t="shared" si="70"/>
        <v>0</v>
      </c>
      <c r="K2126" s="198"/>
      <c r="L2126" s="199"/>
      <c r="M2126" s="200" t="s">
        <v>1</v>
      </c>
      <c r="N2126" s="201" t="s">
        <v>44</v>
      </c>
      <c r="O2126" s="59"/>
      <c r="P2126" s="155">
        <f t="shared" si="71"/>
        <v>0</v>
      </c>
      <c r="Q2126" s="155">
        <v>0</v>
      </c>
      <c r="R2126" s="155">
        <f t="shared" si="72"/>
        <v>0</v>
      </c>
      <c r="S2126" s="155">
        <v>0</v>
      </c>
      <c r="T2126" s="156">
        <f t="shared" si="73"/>
        <v>0</v>
      </c>
      <c r="U2126" s="33"/>
      <c r="V2126" s="33"/>
      <c r="W2126" s="33"/>
      <c r="X2126" s="33"/>
      <c r="Y2126" s="33"/>
      <c r="Z2126" s="33"/>
      <c r="AA2126" s="33"/>
      <c r="AB2126" s="33"/>
      <c r="AC2126" s="33"/>
      <c r="AD2126" s="33"/>
      <c r="AE2126" s="33"/>
      <c r="AR2126" s="157" t="s">
        <v>2066</v>
      </c>
      <c r="AT2126" s="157" t="s">
        <v>345</v>
      </c>
      <c r="AU2126" s="157" t="s">
        <v>187</v>
      </c>
      <c r="AY2126" s="18" t="s">
        <v>169</v>
      </c>
      <c r="BE2126" s="158">
        <f t="shared" si="74"/>
        <v>0</v>
      </c>
      <c r="BF2126" s="158">
        <f t="shared" si="75"/>
        <v>0</v>
      </c>
      <c r="BG2126" s="158">
        <f t="shared" si="76"/>
        <v>0</v>
      </c>
      <c r="BH2126" s="158">
        <f t="shared" si="77"/>
        <v>0</v>
      </c>
      <c r="BI2126" s="158">
        <f t="shared" si="78"/>
        <v>0</v>
      </c>
      <c r="BJ2126" s="18" t="s">
        <v>176</v>
      </c>
      <c r="BK2126" s="159">
        <f t="shared" si="79"/>
        <v>0</v>
      </c>
      <c r="BL2126" s="18" t="s">
        <v>720</v>
      </c>
      <c r="BM2126" s="157" t="s">
        <v>2752</v>
      </c>
    </row>
    <row r="2127" spans="1:65" s="2" customFormat="1" ht="14.4" customHeight="1">
      <c r="A2127" s="33"/>
      <c r="B2127" s="145"/>
      <c r="C2127" s="192" t="s">
        <v>2753</v>
      </c>
      <c r="D2127" s="192" t="s">
        <v>345</v>
      </c>
      <c r="E2127" s="193" t="s">
        <v>2754</v>
      </c>
      <c r="F2127" s="194" t="s">
        <v>2713</v>
      </c>
      <c r="G2127" s="195" t="s">
        <v>369</v>
      </c>
      <c r="H2127" s="196">
        <v>3</v>
      </c>
      <c r="I2127" s="197"/>
      <c r="J2127" s="196">
        <f t="shared" si="70"/>
        <v>0</v>
      </c>
      <c r="K2127" s="198"/>
      <c r="L2127" s="199"/>
      <c r="M2127" s="200" t="s">
        <v>1</v>
      </c>
      <c r="N2127" s="201" t="s">
        <v>44</v>
      </c>
      <c r="O2127" s="59"/>
      <c r="P2127" s="155">
        <f t="shared" si="71"/>
        <v>0</v>
      </c>
      <c r="Q2127" s="155">
        <v>0</v>
      </c>
      <c r="R2127" s="155">
        <f t="shared" si="72"/>
        <v>0</v>
      </c>
      <c r="S2127" s="155">
        <v>0</v>
      </c>
      <c r="T2127" s="156">
        <f t="shared" si="73"/>
        <v>0</v>
      </c>
      <c r="U2127" s="33"/>
      <c r="V2127" s="33"/>
      <c r="W2127" s="33"/>
      <c r="X2127" s="33"/>
      <c r="Y2127" s="33"/>
      <c r="Z2127" s="33"/>
      <c r="AA2127" s="33"/>
      <c r="AB2127" s="33"/>
      <c r="AC2127" s="33"/>
      <c r="AD2127" s="33"/>
      <c r="AE2127" s="33"/>
      <c r="AR2127" s="157" t="s">
        <v>2066</v>
      </c>
      <c r="AT2127" s="157" t="s">
        <v>345</v>
      </c>
      <c r="AU2127" s="157" t="s">
        <v>187</v>
      </c>
      <c r="AY2127" s="18" t="s">
        <v>169</v>
      </c>
      <c r="BE2127" s="158">
        <f t="shared" si="74"/>
        <v>0</v>
      </c>
      <c r="BF2127" s="158">
        <f t="shared" si="75"/>
        <v>0</v>
      </c>
      <c r="BG2127" s="158">
        <f t="shared" si="76"/>
        <v>0</v>
      </c>
      <c r="BH2127" s="158">
        <f t="shared" si="77"/>
        <v>0</v>
      </c>
      <c r="BI2127" s="158">
        <f t="shared" si="78"/>
        <v>0</v>
      </c>
      <c r="BJ2127" s="18" t="s">
        <v>176</v>
      </c>
      <c r="BK2127" s="159">
        <f t="shared" si="79"/>
        <v>0</v>
      </c>
      <c r="BL2127" s="18" t="s">
        <v>720</v>
      </c>
      <c r="BM2127" s="157" t="s">
        <v>2755</v>
      </c>
    </row>
    <row r="2128" spans="1:65" s="2" customFormat="1" ht="14.4" customHeight="1">
      <c r="A2128" s="33"/>
      <c r="B2128" s="145"/>
      <c r="C2128" s="192" t="s">
        <v>2756</v>
      </c>
      <c r="D2128" s="192" t="s">
        <v>345</v>
      </c>
      <c r="E2128" s="193" t="s">
        <v>2757</v>
      </c>
      <c r="F2128" s="194" t="s">
        <v>2713</v>
      </c>
      <c r="G2128" s="195" t="s">
        <v>369</v>
      </c>
      <c r="H2128" s="196">
        <v>8</v>
      </c>
      <c r="I2128" s="197"/>
      <c r="J2128" s="196">
        <f t="shared" si="70"/>
        <v>0</v>
      </c>
      <c r="K2128" s="198"/>
      <c r="L2128" s="199"/>
      <c r="M2128" s="200" t="s">
        <v>1</v>
      </c>
      <c r="N2128" s="201" t="s">
        <v>44</v>
      </c>
      <c r="O2128" s="59"/>
      <c r="P2128" s="155">
        <f t="shared" si="71"/>
        <v>0</v>
      </c>
      <c r="Q2128" s="155">
        <v>0</v>
      </c>
      <c r="R2128" s="155">
        <f t="shared" si="72"/>
        <v>0</v>
      </c>
      <c r="S2128" s="155">
        <v>0</v>
      </c>
      <c r="T2128" s="156">
        <f t="shared" si="73"/>
        <v>0</v>
      </c>
      <c r="U2128" s="33"/>
      <c r="V2128" s="33"/>
      <c r="W2128" s="33"/>
      <c r="X2128" s="33"/>
      <c r="Y2128" s="33"/>
      <c r="Z2128" s="33"/>
      <c r="AA2128" s="33"/>
      <c r="AB2128" s="33"/>
      <c r="AC2128" s="33"/>
      <c r="AD2128" s="33"/>
      <c r="AE2128" s="33"/>
      <c r="AR2128" s="157" t="s">
        <v>2066</v>
      </c>
      <c r="AT2128" s="157" t="s">
        <v>345</v>
      </c>
      <c r="AU2128" s="157" t="s">
        <v>187</v>
      </c>
      <c r="AY2128" s="18" t="s">
        <v>169</v>
      </c>
      <c r="BE2128" s="158">
        <f t="shared" si="74"/>
        <v>0</v>
      </c>
      <c r="BF2128" s="158">
        <f t="shared" si="75"/>
        <v>0</v>
      </c>
      <c r="BG2128" s="158">
        <f t="shared" si="76"/>
        <v>0</v>
      </c>
      <c r="BH2128" s="158">
        <f t="shared" si="77"/>
        <v>0</v>
      </c>
      <c r="BI2128" s="158">
        <f t="shared" si="78"/>
        <v>0</v>
      </c>
      <c r="BJ2128" s="18" t="s">
        <v>176</v>
      </c>
      <c r="BK2128" s="159">
        <f t="shared" si="79"/>
        <v>0</v>
      </c>
      <c r="BL2128" s="18" t="s">
        <v>720</v>
      </c>
      <c r="BM2128" s="157" t="s">
        <v>2758</v>
      </c>
    </row>
    <row r="2129" spans="1:65" s="2" customFormat="1" ht="14.4" customHeight="1">
      <c r="A2129" s="33"/>
      <c r="B2129" s="145"/>
      <c r="C2129" s="192" t="s">
        <v>2759</v>
      </c>
      <c r="D2129" s="192" t="s">
        <v>345</v>
      </c>
      <c r="E2129" s="193" t="s">
        <v>2760</v>
      </c>
      <c r="F2129" s="194" t="s">
        <v>2720</v>
      </c>
      <c r="G2129" s="195" t="s">
        <v>369</v>
      </c>
      <c r="H2129" s="196">
        <v>6</v>
      </c>
      <c r="I2129" s="197"/>
      <c r="J2129" s="196">
        <f t="shared" si="70"/>
        <v>0</v>
      </c>
      <c r="K2129" s="198"/>
      <c r="L2129" s="199"/>
      <c r="M2129" s="200" t="s">
        <v>1</v>
      </c>
      <c r="N2129" s="201" t="s">
        <v>44</v>
      </c>
      <c r="O2129" s="59"/>
      <c r="P2129" s="155">
        <f t="shared" si="71"/>
        <v>0</v>
      </c>
      <c r="Q2129" s="155">
        <v>0</v>
      </c>
      <c r="R2129" s="155">
        <f t="shared" si="72"/>
        <v>0</v>
      </c>
      <c r="S2129" s="155">
        <v>0</v>
      </c>
      <c r="T2129" s="156">
        <f t="shared" si="73"/>
        <v>0</v>
      </c>
      <c r="U2129" s="33"/>
      <c r="V2129" s="33"/>
      <c r="W2129" s="33"/>
      <c r="X2129" s="33"/>
      <c r="Y2129" s="33"/>
      <c r="Z2129" s="33"/>
      <c r="AA2129" s="33"/>
      <c r="AB2129" s="33"/>
      <c r="AC2129" s="33"/>
      <c r="AD2129" s="33"/>
      <c r="AE2129" s="33"/>
      <c r="AR2129" s="157" t="s">
        <v>2066</v>
      </c>
      <c r="AT2129" s="157" t="s">
        <v>345</v>
      </c>
      <c r="AU2129" s="157" t="s">
        <v>187</v>
      </c>
      <c r="AY2129" s="18" t="s">
        <v>169</v>
      </c>
      <c r="BE2129" s="158">
        <f t="shared" si="74"/>
        <v>0</v>
      </c>
      <c r="BF2129" s="158">
        <f t="shared" si="75"/>
        <v>0</v>
      </c>
      <c r="BG2129" s="158">
        <f t="shared" si="76"/>
        <v>0</v>
      </c>
      <c r="BH2129" s="158">
        <f t="shared" si="77"/>
        <v>0</v>
      </c>
      <c r="BI2129" s="158">
        <f t="shared" si="78"/>
        <v>0</v>
      </c>
      <c r="BJ2129" s="18" t="s">
        <v>176</v>
      </c>
      <c r="BK2129" s="159">
        <f t="shared" si="79"/>
        <v>0</v>
      </c>
      <c r="BL2129" s="18" t="s">
        <v>720</v>
      </c>
      <c r="BM2129" s="157" t="s">
        <v>2761</v>
      </c>
    </row>
    <row r="2130" spans="1:65" s="2" customFormat="1" ht="14.4" customHeight="1">
      <c r="A2130" s="33"/>
      <c r="B2130" s="145"/>
      <c r="C2130" s="192" t="s">
        <v>2762</v>
      </c>
      <c r="D2130" s="192" t="s">
        <v>345</v>
      </c>
      <c r="E2130" s="193" t="s">
        <v>2763</v>
      </c>
      <c r="F2130" s="194" t="s">
        <v>2724</v>
      </c>
      <c r="G2130" s="195" t="s">
        <v>369</v>
      </c>
      <c r="H2130" s="196">
        <v>4</v>
      </c>
      <c r="I2130" s="197"/>
      <c r="J2130" s="196">
        <f t="shared" si="70"/>
        <v>0</v>
      </c>
      <c r="K2130" s="198"/>
      <c r="L2130" s="199"/>
      <c r="M2130" s="200" t="s">
        <v>1</v>
      </c>
      <c r="N2130" s="201" t="s">
        <v>44</v>
      </c>
      <c r="O2130" s="59"/>
      <c r="P2130" s="155">
        <f t="shared" si="71"/>
        <v>0</v>
      </c>
      <c r="Q2130" s="155">
        <v>0</v>
      </c>
      <c r="R2130" s="155">
        <f t="shared" si="72"/>
        <v>0</v>
      </c>
      <c r="S2130" s="155">
        <v>0</v>
      </c>
      <c r="T2130" s="156">
        <f t="shared" si="73"/>
        <v>0</v>
      </c>
      <c r="U2130" s="33"/>
      <c r="V2130" s="33"/>
      <c r="W2130" s="33"/>
      <c r="X2130" s="33"/>
      <c r="Y2130" s="33"/>
      <c r="Z2130" s="33"/>
      <c r="AA2130" s="33"/>
      <c r="AB2130" s="33"/>
      <c r="AC2130" s="33"/>
      <c r="AD2130" s="33"/>
      <c r="AE2130" s="33"/>
      <c r="AR2130" s="157" t="s">
        <v>2066</v>
      </c>
      <c r="AT2130" s="157" t="s">
        <v>345</v>
      </c>
      <c r="AU2130" s="157" t="s">
        <v>187</v>
      </c>
      <c r="AY2130" s="18" t="s">
        <v>169</v>
      </c>
      <c r="BE2130" s="158">
        <f t="shared" si="74"/>
        <v>0</v>
      </c>
      <c r="BF2130" s="158">
        <f t="shared" si="75"/>
        <v>0</v>
      </c>
      <c r="BG2130" s="158">
        <f t="shared" si="76"/>
        <v>0</v>
      </c>
      <c r="BH2130" s="158">
        <f t="shared" si="77"/>
        <v>0</v>
      </c>
      <c r="BI2130" s="158">
        <f t="shared" si="78"/>
        <v>0</v>
      </c>
      <c r="BJ2130" s="18" t="s">
        <v>176</v>
      </c>
      <c r="BK2130" s="159">
        <f t="shared" si="79"/>
        <v>0</v>
      </c>
      <c r="BL2130" s="18" t="s">
        <v>720</v>
      </c>
      <c r="BM2130" s="157" t="s">
        <v>2764</v>
      </c>
    </row>
    <row r="2131" spans="1:65" s="2" customFormat="1" ht="24.15" customHeight="1">
      <c r="A2131" s="33"/>
      <c r="B2131" s="145"/>
      <c r="C2131" s="192" t="s">
        <v>2765</v>
      </c>
      <c r="D2131" s="192" t="s">
        <v>345</v>
      </c>
      <c r="E2131" s="193" t="s">
        <v>2766</v>
      </c>
      <c r="F2131" s="194" t="s">
        <v>2767</v>
      </c>
      <c r="G2131" s="195" t="s">
        <v>369</v>
      </c>
      <c r="H2131" s="196">
        <v>14</v>
      </c>
      <c r="I2131" s="197"/>
      <c r="J2131" s="196">
        <f t="shared" si="70"/>
        <v>0</v>
      </c>
      <c r="K2131" s="198"/>
      <c r="L2131" s="199"/>
      <c r="M2131" s="200" t="s">
        <v>1</v>
      </c>
      <c r="N2131" s="201" t="s">
        <v>44</v>
      </c>
      <c r="O2131" s="59"/>
      <c r="P2131" s="155">
        <f t="shared" si="71"/>
        <v>0</v>
      </c>
      <c r="Q2131" s="155">
        <v>0</v>
      </c>
      <c r="R2131" s="155">
        <f t="shared" si="72"/>
        <v>0</v>
      </c>
      <c r="S2131" s="155">
        <v>0</v>
      </c>
      <c r="T2131" s="156">
        <f t="shared" si="73"/>
        <v>0</v>
      </c>
      <c r="U2131" s="33"/>
      <c r="V2131" s="33"/>
      <c r="W2131" s="33"/>
      <c r="X2131" s="33"/>
      <c r="Y2131" s="33"/>
      <c r="Z2131" s="33"/>
      <c r="AA2131" s="33"/>
      <c r="AB2131" s="33"/>
      <c r="AC2131" s="33"/>
      <c r="AD2131" s="33"/>
      <c r="AE2131" s="33"/>
      <c r="AR2131" s="157" t="s">
        <v>2066</v>
      </c>
      <c r="AT2131" s="157" t="s">
        <v>345</v>
      </c>
      <c r="AU2131" s="157" t="s">
        <v>187</v>
      </c>
      <c r="AY2131" s="18" t="s">
        <v>169</v>
      </c>
      <c r="BE2131" s="158">
        <f t="shared" si="74"/>
        <v>0</v>
      </c>
      <c r="BF2131" s="158">
        <f t="shared" si="75"/>
        <v>0</v>
      </c>
      <c r="BG2131" s="158">
        <f t="shared" si="76"/>
        <v>0</v>
      </c>
      <c r="BH2131" s="158">
        <f t="shared" si="77"/>
        <v>0</v>
      </c>
      <c r="BI2131" s="158">
        <f t="shared" si="78"/>
        <v>0</v>
      </c>
      <c r="BJ2131" s="18" t="s">
        <v>176</v>
      </c>
      <c r="BK2131" s="159">
        <f t="shared" si="79"/>
        <v>0</v>
      </c>
      <c r="BL2131" s="18" t="s">
        <v>720</v>
      </c>
      <c r="BM2131" s="157" t="s">
        <v>2768</v>
      </c>
    </row>
    <row r="2132" spans="1:65" s="2" customFormat="1" ht="24.15" customHeight="1">
      <c r="A2132" s="33"/>
      <c r="B2132" s="145"/>
      <c r="C2132" s="192" t="s">
        <v>2769</v>
      </c>
      <c r="D2132" s="192" t="s">
        <v>345</v>
      </c>
      <c r="E2132" s="193" t="s">
        <v>2770</v>
      </c>
      <c r="F2132" s="194" t="s">
        <v>2771</v>
      </c>
      <c r="G2132" s="195" t="s">
        <v>369</v>
      </c>
      <c r="H2132" s="196">
        <v>22</v>
      </c>
      <c r="I2132" s="197"/>
      <c r="J2132" s="196">
        <f t="shared" si="70"/>
        <v>0</v>
      </c>
      <c r="K2132" s="198"/>
      <c r="L2132" s="199"/>
      <c r="M2132" s="200" t="s">
        <v>1</v>
      </c>
      <c r="N2132" s="201" t="s">
        <v>44</v>
      </c>
      <c r="O2132" s="59"/>
      <c r="P2132" s="155">
        <f t="shared" si="71"/>
        <v>0</v>
      </c>
      <c r="Q2132" s="155">
        <v>0</v>
      </c>
      <c r="R2132" s="155">
        <f t="shared" si="72"/>
        <v>0</v>
      </c>
      <c r="S2132" s="155">
        <v>0</v>
      </c>
      <c r="T2132" s="156">
        <f t="shared" si="73"/>
        <v>0</v>
      </c>
      <c r="U2132" s="33"/>
      <c r="V2132" s="33"/>
      <c r="W2132" s="33"/>
      <c r="X2132" s="33"/>
      <c r="Y2132" s="33"/>
      <c r="Z2132" s="33"/>
      <c r="AA2132" s="33"/>
      <c r="AB2132" s="33"/>
      <c r="AC2132" s="33"/>
      <c r="AD2132" s="33"/>
      <c r="AE2132" s="33"/>
      <c r="AR2132" s="157" t="s">
        <v>2066</v>
      </c>
      <c r="AT2132" s="157" t="s">
        <v>345</v>
      </c>
      <c r="AU2132" s="157" t="s">
        <v>187</v>
      </c>
      <c r="AY2132" s="18" t="s">
        <v>169</v>
      </c>
      <c r="BE2132" s="158">
        <f t="shared" si="74"/>
        <v>0</v>
      </c>
      <c r="BF2132" s="158">
        <f t="shared" si="75"/>
        <v>0</v>
      </c>
      <c r="BG2132" s="158">
        <f t="shared" si="76"/>
        <v>0</v>
      </c>
      <c r="BH2132" s="158">
        <f t="shared" si="77"/>
        <v>0</v>
      </c>
      <c r="BI2132" s="158">
        <f t="shared" si="78"/>
        <v>0</v>
      </c>
      <c r="BJ2132" s="18" t="s">
        <v>176</v>
      </c>
      <c r="BK2132" s="159">
        <f t="shared" si="79"/>
        <v>0</v>
      </c>
      <c r="BL2132" s="18" t="s">
        <v>720</v>
      </c>
      <c r="BM2132" s="157" t="s">
        <v>2772</v>
      </c>
    </row>
    <row r="2133" spans="1:65" s="2" customFormat="1" ht="14.4" customHeight="1">
      <c r="A2133" s="33"/>
      <c r="B2133" s="145"/>
      <c r="C2133" s="192" t="s">
        <v>2773</v>
      </c>
      <c r="D2133" s="192" t="s">
        <v>345</v>
      </c>
      <c r="E2133" s="193" t="s">
        <v>2774</v>
      </c>
      <c r="F2133" s="194" t="s">
        <v>2775</v>
      </c>
      <c r="G2133" s="195" t="s">
        <v>369</v>
      </c>
      <c r="H2133" s="196">
        <v>1</v>
      </c>
      <c r="I2133" s="197"/>
      <c r="J2133" s="196">
        <f t="shared" si="70"/>
        <v>0</v>
      </c>
      <c r="K2133" s="198"/>
      <c r="L2133" s="199"/>
      <c r="M2133" s="200" t="s">
        <v>1</v>
      </c>
      <c r="N2133" s="201" t="s">
        <v>44</v>
      </c>
      <c r="O2133" s="59"/>
      <c r="P2133" s="155">
        <f t="shared" si="71"/>
        <v>0</v>
      </c>
      <c r="Q2133" s="155">
        <v>0</v>
      </c>
      <c r="R2133" s="155">
        <f t="shared" si="72"/>
        <v>0</v>
      </c>
      <c r="S2133" s="155">
        <v>0</v>
      </c>
      <c r="T2133" s="156">
        <f t="shared" si="73"/>
        <v>0</v>
      </c>
      <c r="U2133" s="33"/>
      <c r="V2133" s="33"/>
      <c r="W2133" s="33"/>
      <c r="X2133" s="33"/>
      <c r="Y2133" s="33"/>
      <c r="Z2133" s="33"/>
      <c r="AA2133" s="33"/>
      <c r="AB2133" s="33"/>
      <c r="AC2133" s="33"/>
      <c r="AD2133" s="33"/>
      <c r="AE2133" s="33"/>
      <c r="AR2133" s="157" t="s">
        <v>2066</v>
      </c>
      <c r="AT2133" s="157" t="s">
        <v>345</v>
      </c>
      <c r="AU2133" s="157" t="s">
        <v>187</v>
      </c>
      <c r="AY2133" s="18" t="s">
        <v>169</v>
      </c>
      <c r="BE2133" s="158">
        <f t="shared" si="74"/>
        <v>0</v>
      </c>
      <c r="BF2133" s="158">
        <f t="shared" si="75"/>
        <v>0</v>
      </c>
      <c r="BG2133" s="158">
        <f t="shared" si="76"/>
        <v>0</v>
      </c>
      <c r="BH2133" s="158">
        <f t="shared" si="77"/>
        <v>0</v>
      </c>
      <c r="BI2133" s="158">
        <f t="shared" si="78"/>
        <v>0</v>
      </c>
      <c r="BJ2133" s="18" t="s">
        <v>176</v>
      </c>
      <c r="BK2133" s="159">
        <f t="shared" si="79"/>
        <v>0</v>
      </c>
      <c r="BL2133" s="18" t="s">
        <v>720</v>
      </c>
      <c r="BM2133" s="157" t="s">
        <v>2776</v>
      </c>
    </row>
    <row r="2134" spans="1:65" s="2" customFormat="1" ht="14.4" customHeight="1">
      <c r="A2134" s="33"/>
      <c r="B2134" s="145"/>
      <c r="C2134" s="192" t="s">
        <v>2777</v>
      </c>
      <c r="D2134" s="192" t="s">
        <v>345</v>
      </c>
      <c r="E2134" s="193" t="s">
        <v>2778</v>
      </c>
      <c r="F2134" s="194" t="s">
        <v>2740</v>
      </c>
      <c r="G2134" s="195" t="s">
        <v>369</v>
      </c>
      <c r="H2134" s="196">
        <v>10</v>
      </c>
      <c r="I2134" s="197"/>
      <c r="J2134" s="196">
        <f t="shared" si="70"/>
        <v>0</v>
      </c>
      <c r="K2134" s="198"/>
      <c r="L2134" s="199"/>
      <c r="M2134" s="200" t="s">
        <v>1</v>
      </c>
      <c r="N2134" s="201" t="s">
        <v>44</v>
      </c>
      <c r="O2134" s="59"/>
      <c r="P2134" s="155">
        <f t="shared" si="71"/>
        <v>0</v>
      </c>
      <c r="Q2134" s="155">
        <v>0</v>
      </c>
      <c r="R2134" s="155">
        <f t="shared" si="72"/>
        <v>0</v>
      </c>
      <c r="S2134" s="155">
        <v>0</v>
      </c>
      <c r="T2134" s="156">
        <f t="shared" si="73"/>
        <v>0</v>
      </c>
      <c r="U2134" s="33"/>
      <c r="V2134" s="33"/>
      <c r="W2134" s="33"/>
      <c r="X2134" s="33"/>
      <c r="Y2134" s="33"/>
      <c r="Z2134" s="33"/>
      <c r="AA2134" s="33"/>
      <c r="AB2134" s="33"/>
      <c r="AC2134" s="33"/>
      <c r="AD2134" s="33"/>
      <c r="AE2134" s="33"/>
      <c r="AR2134" s="157" t="s">
        <v>2066</v>
      </c>
      <c r="AT2134" s="157" t="s">
        <v>345</v>
      </c>
      <c r="AU2134" s="157" t="s">
        <v>187</v>
      </c>
      <c r="AY2134" s="18" t="s">
        <v>169</v>
      </c>
      <c r="BE2134" s="158">
        <f t="shared" si="74"/>
        <v>0</v>
      </c>
      <c r="BF2134" s="158">
        <f t="shared" si="75"/>
        <v>0</v>
      </c>
      <c r="BG2134" s="158">
        <f t="shared" si="76"/>
        <v>0</v>
      </c>
      <c r="BH2134" s="158">
        <f t="shared" si="77"/>
        <v>0</v>
      </c>
      <c r="BI2134" s="158">
        <f t="shared" si="78"/>
        <v>0</v>
      </c>
      <c r="BJ2134" s="18" t="s">
        <v>176</v>
      </c>
      <c r="BK2134" s="159">
        <f t="shared" si="79"/>
        <v>0</v>
      </c>
      <c r="BL2134" s="18" t="s">
        <v>720</v>
      </c>
      <c r="BM2134" s="157" t="s">
        <v>2779</v>
      </c>
    </row>
    <row r="2135" spans="1:65" s="12" customFormat="1" ht="20.9" customHeight="1">
      <c r="B2135" s="132"/>
      <c r="D2135" s="133" t="s">
        <v>77</v>
      </c>
      <c r="E2135" s="143" t="s">
        <v>2780</v>
      </c>
      <c r="F2135" s="143" t="s">
        <v>2781</v>
      </c>
      <c r="I2135" s="135"/>
      <c r="J2135" s="144">
        <f>BK2135</f>
        <v>0</v>
      </c>
      <c r="L2135" s="132"/>
      <c r="M2135" s="137"/>
      <c r="N2135" s="138"/>
      <c r="O2135" s="138"/>
      <c r="P2135" s="139">
        <f>SUM(P2136:P2146)</f>
        <v>0</v>
      </c>
      <c r="Q2135" s="138"/>
      <c r="R2135" s="139">
        <f>SUM(R2136:R2146)</f>
        <v>0</v>
      </c>
      <c r="S2135" s="138"/>
      <c r="T2135" s="140">
        <f>SUM(T2136:T2146)</f>
        <v>0</v>
      </c>
      <c r="AR2135" s="133" t="s">
        <v>187</v>
      </c>
      <c r="AT2135" s="141" t="s">
        <v>77</v>
      </c>
      <c r="AU2135" s="141" t="s">
        <v>176</v>
      </c>
      <c r="AY2135" s="133" t="s">
        <v>169</v>
      </c>
      <c r="BK2135" s="142">
        <f>SUM(BK2136:BK2146)</f>
        <v>0</v>
      </c>
    </row>
    <row r="2136" spans="1:65" s="2" customFormat="1" ht="24.15" customHeight="1">
      <c r="A2136" s="33"/>
      <c r="B2136" s="145"/>
      <c r="C2136" s="192" t="s">
        <v>2782</v>
      </c>
      <c r="D2136" s="192" t="s">
        <v>345</v>
      </c>
      <c r="E2136" s="193" t="s">
        <v>2783</v>
      </c>
      <c r="F2136" s="194" t="s">
        <v>2784</v>
      </c>
      <c r="G2136" s="195" t="s">
        <v>369</v>
      </c>
      <c r="H2136" s="196">
        <v>1</v>
      </c>
      <c r="I2136" s="197"/>
      <c r="J2136" s="196">
        <f t="shared" ref="J2136:J2146" si="80">ROUND(I2136*H2136,3)</f>
        <v>0</v>
      </c>
      <c r="K2136" s="198"/>
      <c r="L2136" s="199"/>
      <c r="M2136" s="200" t="s">
        <v>1</v>
      </c>
      <c r="N2136" s="201" t="s">
        <v>44</v>
      </c>
      <c r="O2136" s="59"/>
      <c r="P2136" s="155">
        <f t="shared" ref="P2136:P2146" si="81">O2136*H2136</f>
        <v>0</v>
      </c>
      <c r="Q2136" s="155">
        <v>0</v>
      </c>
      <c r="R2136" s="155">
        <f t="shared" ref="R2136:R2146" si="82">Q2136*H2136</f>
        <v>0</v>
      </c>
      <c r="S2136" s="155">
        <v>0</v>
      </c>
      <c r="T2136" s="156">
        <f t="shared" ref="T2136:T2146" si="83">S2136*H2136</f>
        <v>0</v>
      </c>
      <c r="U2136" s="33"/>
      <c r="V2136" s="33"/>
      <c r="W2136" s="33"/>
      <c r="X2136" s="33"/>
      <c r="Y2136" s="33"/>
      <c r="Z2136" s="33"/>
      <c r="AA2136" s="33"/>
      <c r="AB2136" s="33"/>
      <c r="AC2136" s="33"/>
      <c r="AD2136" s="33"/>
      <c r="AE2136" s="33"/>
      <c r="AR2136" s="157" t="s">
        <v>2066</v>
      </c>
      <c r="AT2136" s="157" t="s">
        <v>345</v>
      </c>
      <c r="AU2136" s="157" t="s">
        <v>187</v>
      </c>
      <c r="AY2136" s="18" t="s">
        <v>169</v>
      </c>
      <c r="BE2136" s="158">
        <f t="shared" ref="BE2136:BE2146" si="84">IF(N2136="základná",J2136,0)</f>
        <v>0</v>
      </c>
      <c r="BF2136" s="158">
        <f t="shared" ref="BF2136:BF2146" si="85">IF(N2136="znížená",J2136,0)</f>
        <v>0</v>
      </c>
      <c r="BG2136" s="158">
        <f t="shared" ref="BG2136:BG2146" si="86">IF(N2136="zákl. prenesená",J2136,0)</f>
        <v>0</v>
      </c>
      <c r="BH2136" s="158">
        <f t="shared" ref="BH2136:BH2146" si="87">IF(N2136="zníž. prenesená",J2136,0)</f>
        <v>0</v>
      </c>
      <c r="BI2136" s="158">
        <f t="shared" ref="BI2136:BI2146" si="88">IF(N2136="nulová",J2136,0)</f>
        <v>0</v>
      </c>
      <c r="BJ2136" s="18" t="s">
        <v>176</v>
      </c>
      <c r="BK2136" s="159">
        <f t="shared" ref="BK2136:BK2146" si="89">ROUND(I2136*H2136,3)</f>
        <v>0</v>
      </c>
      <c r="BL2136" s="18" t="s">
        <v>720</v>
      </c>
      <c r="BM2136" s="157" t="s">
        <v>2785</v>
      </c>
    </row>
    <row r="2137" spans="1:65" s="2" customFormat="1" ht="24.15" customHeight="1">
      <c r="A2137" s="33"/>
      <c r="B2137" s="145"/>
      <c r="C2137" s="192" t="s">
        <v>2786</v>
      </c>
      <c r="D2137" s="192" t="s">
        <v>345</v>
      </c>
      <c r="E2137" s="193" t="s">
        <v>2787</v>
      </c>
      <c r="F2137" s="194" t="s">
        <v>2788</v>
      </c>
      <c r="G2137" s="195" t="s">
        <v>369</v>
      </c>
      <c r="H2137" s="196">
        <v>24</v>
      </c>
      <c r="I2137" s="197"/>
      <c r="J2137" s="196">
        <f t="shared" si="80"/>
        <v>0</v>
      </c>
      <c r="K2137" s="198"/>
      <c r="L2137" s="199"/>
      <c r="M2137" s="200" t="s">
        <v>1</v>
      </c>
      <c r="N2137" s="201" t="s">
        <v>44</v>
      </c>
      <c r="O2137" s="59"/>
      <c r="P2137" s="155">
        <f t="shared" si="81"/>
        <v>0</v>
      </c>
      <c r="Q2137" s="155">
        <v>0</v>
      </c>
      <c r="R2137" s="155">
        <f t="shared" si="82"/>
        <v>0</v>
      </c>
      <c r="S2137" s="155">
        <v>0</v>
      </c>
      <c r="T2137" s="156">
        <f t="shared" si="83"/>
        <v>0</v>
      </c>
      <c r="U2137" s="33"/>
      <c r="V2137" s="33"/>
      <c r="W2137" s="33"/>
      <c r="X2137" s="33"/>
      <c r="Y2137" s="33"/>
      <c r="Z2137" s="33"/>
      <c r="AA2137" s="33"/>
      <c r="AB2137" s="33"/>
      <c r="AC2137" s="33"/>
      <c r="AD2137" s="33"/>
      <c r="AE2137" s="33"/>
      <c r="AR2137" s="157" t="s">
        <v>2066</v>
      </c>
      <c r="AT2137" s="157" t="s">
        <v>345</v>
      </c>
      <c r="AU2137" s="157" t="s">
        <v>187</v>
      </c>
      <c r="AY2137" s="18" t="s">
        <v>169</v>
      </c>
      <c r="BE2137" s="158">
        <f t="shared" si="84"/>
        <v>0</v>
      </c>
      <c r="BF2137" s="158">
        <f t="shared" si="85"/>
        <v>0</v>
      </c>
      <c r="BG2137" s="158">
        <f t="shared" si="86"/>
        <v>0</v>
      </c>
      <c r="BH2137" s="158">
        <f t="shared" si="87"/>
        <v>0</v>
      </c>
      <c r="BI2137" s="158">
        <f t="shared" si="88"/>
        <v>0</v>
      </c>
      <c r="BJ2137" s="18" t="s">
        <v>176</v>
      </c>
      <c r="BK2137" s="159">
        <f t="shared" si="89"/>
        <v>0</v>
      </c>
      <c r="BL2137" s="18" t="s">
        <v>720</v>
      </c>
      <c r="BM2137" s="157" t="s">
        <v>2789</v>
      </c>
    </row>
    <row r="2138" spans="1:65" s="2" customFormat="1" ht="14.4" customHeight="1">
      <c r="A2138" s="33"/>
      <c r="B2138" s="145"/>
      <c r="C2138" s="192" t="s">
        <v>2790</v>
      </c>
      <c r="D2138" s="192" t="s">
        <v>345</v>
      </c>
      <c r="E2138" s="193" t="s">
        <v>2791</v>
      </c>
      <c r="F2138" s="194" t="s">
        <v>2792</v>
      </c>
      <c r="G2138" s="195" t="s">
        <v>369</v>
      </c>
      <c r="H2138" s="196">
        <v>2</v>
      </c>
      <c r="I2138" s="197"/>
      <c r="J2138" s="196">
        <f t="shared" si="80"/>
        <v>0</v>
      </c>
      <c r="K2138" s="198"/>
      <c r="L2138" s="199"/>
      <c r="M2138" s="200" t="s">
        <v>1</v>
      </c>
      <c r="N2138" s="201" t="s">
        <v>44</v>
      </c>
      <c r="O2138" s="59"/>
      <c r="P2138" s="155">
        <f t="shared" si="81"/>
        <v>0</v>
      </c>
      <c r="Q2138" s="155">
        <v>0</v>
      </c>
      <c r="R2138" s="155">
        <f t="shared" si="82"/>
        <v>0</v>
      </c>
      <c r="S2138" s="155">
        <v>0</v>
      </c>
      <c r="T2138" s="156">
        <f t="shared" si="83"/>
        <v>0</v>
      </c>
      <c r="U2138" s="33"/>
      <c r="V2138" s="33"/>
      <c r="W2138" s="33"/>
      <c r="X2138" s="33"/>
      <c r="Y2138" s="33"/>
      <c r="Z2138" s="33"/>
      <c r="AA2138" s="33"/>
      <c r="AB2138" s="33"/>
      <c r="AC2138" s="33"/>
      <c r="AD2138" s="33"/>
      <c r="AE2138" s="33"/>
      <c r="AR2138" s="157" t="s">
        <v>2066</v>
      </c>
      <c r="AT2138" s="157" t="s">
        <v>345</v>
      </c>
      <c r="AU2138" s="157" t="s">
        <v>187</v>
      </c>
      <c r="AY2138" s="18" t="s">
        <v>169</v>
      </c>
      <c r="BE2138" s="158">
        <f t="shared" si="84"/>
        <v>0</v>
      </c>
      <c r="BF2138" s="158">
        <f t="shared" si="85"/>
        <v>0</v>
      </c>
      <c r="BG2138" s="158">
        <f t="shared" si="86"/>
        <v>0</v>
      </c>
      <c r="BH2138" s="158">
        <f t="shared" si="87"/>
        <v>0</v>
      </c>
      <c r="BI2138" s="158">
        <f t="shared" si="88"/>
        <v>0</v>
      </c>
      <c r="BJ2138" s="18" t="s">
        <v>176</v>
      </c>
      <c r="BK2138" s="159">
        <f t="shared" si="89"/>
        <v>0</v>
      </c>
      <c r="BL2138" s="18" t="s">
        <v>720</v>
      </c>
      <c r="BM2138" s="157" t="s">
        <v>2793</v>
      </c>
    </row>
    <row r="2139" spans="1:65" s="2" customFormat="1" ht="14.4" customHeight="1">
      <c r="A2139" s="33"/>
      <c r="B2139" s="145"/>
      <c r="C2139" s="192" t="s">
        <v>2794</v>
      </c>
      <c r="D2139" s="192" t="s">
        <v>345</v>
      </c>
      <c r="E2139" s="193" t="s">
        <v>2795</v>
      </c>
      <c r="F2139" s="194" t="s">
        <v>2796</v>
      </c>
      <c r="G2139" s="195" t="s">
        <v>369</v>
      </c>
      <c r="H2139" s="196">
        <v>24</v>
      </c>
      <c r="I2139" s="197"/>
      <c r="J2139" s="196">
        <f t="shared" si="80"/>
        <v>0</v>
      </c>
      <c r="K2139" s="198"/>
      <c r="L2139" s="199"/>
      <c r="M2139" s="200" t="s">
        <v>1</v>
      </c>
      <c r="N2139" s="201" t="s">
        <v>44</v>
      </c>
      <c r="O2139" s="59"/>
      <c r="P2139" s="155">
        <f t="shared" si="81"/>
        <v>0</v>
      </c>
      <c r="Q2139" s="155">
        <v>0</v>
      </c>
      <c r="R2139" s="155">
        <f t="shared" si="82"/>
        <v>0</v>
      </c>
      <c r="S2139" s="155">
        <v>0</v>
      </c>
      <c r="T2139" s="156">
        <f t="shared" si="83"/>
        <v>0</v>
      </c>
      <c r="U2139" s="33"/>
      <c r="V2139" s="33"/>
      <c r="W2139" s="33"/>
      <c r="X2139" s="33"/>
      <c r="Y2139" s="33"/>
      <c r="Z2139" s="33"/>
      <c r="AA2139" s="33"/>
      <c r="AB2139" s="33"/>
      <c r="AC2139" s="33"/>
      <c r="AD2139" s="33"/>
      <c r="AE2139" s="33"/>
      <c r="AR2139" s="157" t="s">
        <v>2066</v>
      </c>
      <c r="AT2139" s="157" t="s">
        <v>345</v>
      </c>
      <c r="AU2139" s="157" t="s">
        <v>187</v>
      </c>
      <c r="AY2139" s="18" t="s">
        <v>169</v>
      </c>
      <c r="BE2139" s="158">
        <f t="shared" si="84"/>
        <v>0</v>
      </c>
      <c r="BF2139" s="158">
        <f t="shared" si="85"/>
        <v>0</v>
      </c>
      <c r="BG2139" s="158">
        <f t="shared" si="86"/>
        <v>0</v>
      </c>
      <c r="BH2139" s="158">
        <f t="shared" si="87"/>
        <v>0</v>
      </c>
      <c r="BI2139" s="158">
        <f t="shared" si="88"/>
        <v>0</v>
      </c>
      <c r="BJ2139" s="18" t="s">
        <v>176</v>
      </c>
      <c r="BK2139" s="159">
        <f t="shared" si="89"/>
        <v>0</v>
      </c>
      <c r="BL2139" s="18" t="s">
        <v>720</v>
      </c>
      <c r="BM2139" s="157" t="s">
        <v>2797</v>
      </c>
    </row>
    <row r="2140" spans="1:65" s="2" customFormat="1" ht="24.15" customHeight="1">
      <c r="A2140" s="33"/>
      <c r="B2140" s="145"/>
      <c r="C2140" s="192" t="s">
        <v>2798</v>
      </c>
      <c r="D2140" s="192" t="s">
        <v>345</v>
      </c>
      <c r="E2140" s="193" t="s">
        <v>2799</v>
      </c>
      <c r="F2140" s="194" t="s">
        <v>2800</v>
      </c>
      <c r="G2140" s="195" t="s">
        <v>369</v>
      </c>
      <c r="H2140" s="196">
        <v>14</v>
      </c>
      <c r="I2140" s="197"/>
      <c r="J2140" s="196">
        <f t="shared" si="80"/>
        <v>0</v>
      </c>
      <c r="K2140" s="198"/>
      <c r="L2140" s="199"/>
      <c r="M2140" s="200" t="s">
        <v>1</v>
      </c>
      <c r="N2140" s="201" t="s">
        <v>44</v>
      </c>
      <c r="O2140" s="59"/>
      <c r="P2140" s="155">
        <f t="shared" si="81"/>
        <v>0</v>
      </c>
      <c r="Q2140" s="155">
        <v>0</v>
      </c>
      <c r="R2140" s="155">
        <f t="shared" si="82"/>
        <v>0</v>
      </c>
      <c r="S2140" s="155">
        <v>0</v>
      </c>
      <c r="T2140" s="156">
        <f t="shared" si="83"/>
        <v>0</v>
      </c>
      <c r="U2140" s="33"/>
      <c r="V2140" s="33"/>
      <c r="W2140" s="33"/>
      <c r="X2140" s="33"/>
      <c r="Y2140" s="33"/>
      <c r="Z2140" s="33"/>
      <c r="AA2140" s="33"/>
      <c r="AB2140" s="33"/>
      <c r="AC2140" s="33"/>
      <c r="AD2140" s="33"/>
      <c r="AE2140" s="33"/>
      <c r="AR2140" s="157" t="s">
        <v>2066</v>
      </c>
      <c r="AT2140" s="157" t="s">
        <v>345</v>
      </c>
      <c r="AU2140" s="157" t="s">
        <v>187</v>
      </c>
      <c r="AY2140" s="18" t="s">
        <v>169</v>
      </c>
      <c r="BE2140" s="158">
        <f t="shared" si="84"/>
        <v>0</v>
      </c>
      <c r="BF2140" s="158">
        <f t="shared" si="85"/>
        <v>0</v>
      </c>
      <c r="BG2140" s="158">
        <f t="shared" si="86"/>
        <v>0</v>
      </c>
      <c r="BH2140" s="158">
        <f t="shared" si="87"/>
        <v>0</v>
      </c>
      <c r="BI2140" s="158">
        <f t="shared" si="88"/>
        <v>0</v>
      </c>
      <c r="BJ2140" s="18" t="s">
        <v>176</v>
      </c>
      <c r="BK2140" s="159">
        <f t="shared" si="89"/>
        <v>0</v>
      </c>
      <c r="BL2140" s="18" t="s">
        <v>720</v>
      </c>
      <c r="BM2140" s="157" t="s">
        <v>2801</v>
      </c>
    </row>
    <row r="2141" spans="1:65" s="2" customFormat="1" ht="14.4" customHeight="1">
      <c r="A2141" s="33"/>
      <c r="B2141" s="145"/>
      <c r="C2141" s="192" t="s">
        <v>2802</v>
      </c>
      <c r="D2141" s="192" t="s">
        <v>345</v>
      </c>
      <c r="E2141" s="193" t="s">
        <v>2803</v>
      </c>
      <c r="F2141" s="194" t="s">
        <v>2804</v>
      </c>
      <c r="G2141" s="195" t="s">
        <v>353</v>
      </c>
      <c r="H2141" s="196">
        <v>40</v>
      </c>
      <c r="I2141" s="197"/>
      <c r="J2141" s="196">
        <f t="shared" si="80"/>
        <v>0</v>
      </c>
      <c r="K2141" s="198"/>
      <c r="L2141" s="199"/>
      <c r="M2141" s="200" t="s">
        <v>1</v>
      </c>
      <c r="N2141" s="201" t="s">
        <v>44</v>
      </c>
      <c r="O2141" s="59"/>
      <c r="P2141" s="155">
        <f t="shared" si="81"/>
        <v>0</v>
      </c>
      <c r="Q2141" s="155">
        <v>0</v>
      </c>
      <c r="R2141" s="155">
        <f t="shared" si="82"/>
        <v>0</v>
      </c>
      <c r="S2141" s="155">
        <v>0</v>
      </c>
      <c r="T2141" s="156">
        <f t="shared" si="83"/>
        <v>0</v>
      </c>
      <c r="U2141" s="33"/>
      <c r="V2141" s="33"/>
      <c r="W2141" s="33"/>
      <c r="X2141" s="33"/>
      <c r="Y2141" s="33"/>
      <c r="Z2141" s="33"/>
      <c r="AA2141" s="33"/>
      <c r="AB2141" s="33"/>
      <c r="AC2141" s="33"/>
      <c r="AD2141" s="33"/>
      <c r="AE2141" s="33"/>
      <c r="AR2141" s="157" t="s">
        <v>2066</v>
      </c>
      <c r="AT2141" s="157" t="s">
        <v>345</v>
      </c>
      <c r="AU2141" s="157" t="s">
        <v>187</v>
      </c>
      <c r="AY2141" s="18" t="s">
        <v>169</v>
      </c>
      <c r="BE2141" s="158">
        <f t="shared" si="84"/>
        <v>0</v>
      </c>
      <c r="BF2141" s="158">
        <f t="shared" si="85"/>
        <v>0</v>
      </c>
      <c r="BG2141" s="158">
        <f t="shared" si="86"/>
        <v>0</v>
      </c>
      <c r="BH2141" s="158">
        <f t="shared" si="87"/>
        <v>0</v>
      </c>
      <c r="BI2141" s="158">
        <f t="shared" si="88"/>
        <v>0</v>
      </c>
      <c r="BJ2141" s="18" t="s">
        <v>176</v>
      </c>
      <c r="BK2141" s="159">
        <f t="shared" si="89"/>
        <v>0</v>
      </c>
      <c r="BL2141" s="18" t="s">
        <v>720</v>
      </c>
      <c r="BM2141" s="157" t="s">
        <v>2805</v>
      </c>
    </row>
    <row r="2142" spans="1:65" s="2" customFormat="1" ht="14.4" customHeight="1">
      <c r="A2142" s="33"/>
      <c r="B2142" s="145"/>
      <c r="C2142" s="192" t="s">
        <v>2806</v>
      </c>
      <c r="D2142" s="192" t="s">
        <v>345</v>
      </c>
      <c r="E2142" s="193" t="s">
        <v>2807</v>
      </c>
      <c r="F2142" s="194" t="s">
        <v>2808</v>
      </c>
      <c r="G2142" s="195" t="s">
        <v>353</v>
      </c>
      <c r="H2142" s="196">
        <v>40</v>
      </c>
      <c r="I2142" s="197"/>
      <c r="J2142" s="196">
        <f t="shared" si="80"/>
        <v>0</v>
      </c>
      <c r="K2142" s="198"/>
      <c r="L2142" s="199"/>
      <c r="M2142" s="200" t="s">
        <v>1</v>
      </c>
      <c r="N2142" s="201" t="s">
        <v>44</v>
      </c>
      <c r="O2142" s="59"/>
      <c r="P2142" s="155">
        <f t="shared" si="81"/>
        <v>0</v>
      </c>
      <c r="Q2142" s="155">
        <v>0</v>
      </c>
      <c r="R2142" s="155">
        <f t="shared" si="82"/>
        <v>0</v>
      </c>
      <c r="S2142" s="155">
        <v>0</v>
      </c>
      <c r="T2142" s="156">
        <f t="shared" si="83"/>
        <v>0</v>
      </c>
      <c r="U2142" s="33"/>
      <c r="V2142" s="33"/>
      <c r="W2142" s="33"/>
      <c r="X2142" s="33"/>
      <c r="Y2142" s="33"/>
      <c r="Z2142" s="33"/>
      <c r="AA2142" s="33"/>
      <c r="AB2142" s="33"/>
      <c r="AC2142" s="33"/>
      <c r="AD2142" s="33"/>
      <c r="AE2142" s="33"/>
      <c r="AR2142" s="157" t="s">
        <v>2066</v>
      </c>
      <c r="AT2142" s="157" t="s">
        <v>345</v>
      </c>
      <c r="AU2142" s="157" t="s">
        <v>187</v>
      </c>
      <c r="AY2142" s="18" t="s">
        <v>169</v>
      </c>
      <c r="BE2142" s="158">
        <f t="shared" si="84"/>
        <v>0</v>
      </c>
      <c r="BF2142" s="158">
        <f t="shared" si="85"/>
        <v>0</v>
      </c>
      <c r="BG2142" s="158">
        <f t="shared" si="86"/>
        <v>0</v>
      </c>
      <c r="BH2142" s="158">
        <f t="shared" si="87"/>
        <v>0</v>
      </c>
      <c r="BI2142" s="158">
        <f t="shared" si="88"/>
        <v>0</v>
      </c>
      <c r="BJ2142" s="18" t="s">
        <v>176</v>
      </c>
      <c r="BK2142" s="159">
        <f t="shared" si="89"/>
        <v>0</v>
      </c>
      <c r="BL2142" s="18" t="s">
        <v>720</v>
      </c>
      <c r="BM2142" s="157" t="s">
        <v>2809</v>
      </c>
    </row>
    <row r="2143" spans="1:65" s="2" customFormat="1" ht="24.15" customHeight="1">
      <c r="A2143" s="33"/>
      <c r="B2143" s="145"/>
      <c r="C2143" s="192" t="s">
        <v>2810</v>
      </c>
      <c r="D2143" s="192" t="s">
        <v>345</v>
      </c>
      <c r="E2143" s="193" t="s">
        <v>2811</v>
      </c>
      <c r="F2143" s="194" t="s">
        <v>2812</v>
      </c>
      <c r="G2143" s="195" t="s">
        <v>369</v>
      </c>
      <c r="H2143" s="196">
        <v>2</v>
      </c>
      <c r="I2143" s="197"/>
      <c r="J2143" s="196">
        <f t="shared" si="80"/>
        <v>0</v>
      </c>
      <c r="K2143" s="198"/>
      <c r="L2143" s="199"/>
      <c r="M2143" s="200" t="s">
        <v>1</v>
      </c>
      <c r="N2143" s="201" t="s">
        <v>44</v>
      </c>
      <c r="O2143" s="59"/>
      <c r="P2143" s="155">
        <f t="shared" si="81"/>
        <v>0</v>
      </c>
      <c r="Q2143" s="155">
        <v>0</v>
      </c>
      <c r="R2143" s="155">
        <f t="shared" si="82"/>
        <v>0</v>
      </c>
      <c r="S2143" s="155">
        <v>0</v>
      </c>
      <c r="T2143" s="156">
        <f t="shared" si="83"/>
        <v>0</v>
      </c>
      <c r="U2143" s="33"/>
      <c r="V2143" s="33"/>
      <c r="W2143" s="33"/>
      <c r="X2143" s="33"/>
      <c r="Y2143" s="33"/>
      <c r="Z2143" s="33"/>
      <c r="AA2143" s="33"/>
      <c r="AB2143" s="33"/>
      <c r="AC2143" s="33"/>
      <c r="AD2143" s="33"/>
      <c r="AE2143" s="33"/>
      <c r="AR2143" s="157" t="s">
        <v>2066</v>
      </c>
      <c r="AT2143" s="157" t="s">
        <v>345</v>
      </c>
      <c r="AU2143" s="157" t="s">
        <v>187</v>
      </c>
      <c r="AY2143" s="18" t="s">
        <v>169</v>
      </c>
      <c r="BE2143" s="158">
        <f t="shared" si="84"/>
        <v>0</v>
      </c>
      <c r="BF2143" s="158">
        <f t="shared" si="85"/>
        <v>0</v>
      </c>
      <c r="BG2143" s="158">
        <f t="shared" si="86"/>
        <v>0</v>
      </c>
      <c r="BH2143" s="158">
        <f t="shared" si="87"/>
        <v>0</v>
      </c>
      <c r="BI2143" s="158">
        <f t="shared" si="88"/>
        <v>0</v>
      </c>
      <c r="BJ2143" s="18" t="s">
        <v>176</v>
      </c>
      <c r="BK2143" s="159">
        <f t="shared" si="89"/>
        <v>0</v>
      </c>
      <c r="BL2143" s="18" t="s">
        <v>720</v>
      </c>
      <c r="BM2143" s="157" t="s">
        <v>2813</v>
      </c>
    </row>
    <row r="2144" spans="1:65" s="2" customFormat="1" ht="24.15" customHeight="1">
      <c r="A2144" s="33"/>
      <c r="B2144" s="145"/>
      <c r="C2144" s="192" t="s">
        <v>2814</v>
      </c>
      <c r="D2144" s="192" t="s">
        <v>345</v>
      </c>
      <c r="E2144" s="193" t="s">
        <v>2815</v>
      </c>
      <c r="F2144" s="194" t="s">
        <v>2816</v>
      </c>
      <c r="G2144" s="195" t="s">
        <v>369</v>
      </c>
      <c r="H2144" s="196">
        <v>1</v>
      </c>
      <c r="I2144" s="197"/>
      <c r="J2144" s="196">
        <f t="shared" si="80"/>
        <v>0</v>
      </c>
      <c r="K2144" s="198"/>
      <c r="L2144" s="199"/>
      <c r="M2144" s="200" t="s">
        <v>1</v>
      </c>
      <c r="N2144" s="201" t="s">
        <v>44</v>
      </c>
      <c r="O2144" s="59"/>
      <c r="P2144" s="155">
        <f t="shared" si="81"/>
        <v>0</v>
      </c>
      <c r="Q2144" s="155">
        <v>0</v>
      </c>
      <c r="R2144" s="155">
        <f t="shared" si="82"/>
        <v>0</v>
      </c>
      <c r="S2144" s="155">
        <v>0</v>
      </c>
      <c r="T2144" s="156">
        <f t="shared" si="83"/>
        <v>0</v>
      </c>
      <c r="U2144" s="33"/>
      <c r="V2144" s="33"/>
      <c r="W2144" s="33"/>
      <c r="X2144" s="33"/>
      <c r="Y2144" s="33"/>
      <c r="Z2144" s="33"/>
      <c r="AA2144" s="33"/>
      <c r="AB2144" s="33"/>
      <c r="AC2144" s="33"/>
      <c r="AD2144" s="33"/>
      <c r="AE2144" s="33"/>
      <c r="AR2144" s="157" t="s">
        <v>2066</v>
      </c>
      <c r="AT2144" s="157" t="s">
        <v>345</v>
      </c>
      <c r="AU2144" s="157" t="s">
        <v>187</v>
      </c>
      <c r="AY2144" s="18" t="s">
        <v>169</v>
      </c>
      <c r="BE2144" s="158">
        <f t="shared" si="84"/>
        <v>0</v>
      </c>
      <c r="BF2144" s="158">
        <f t="shared" si="85"/>
        <v>0</v>
      </c>
      <c r="BG2144" s="158">
        <f t="shared" si="86"/>
        <v>0</v>
      </c>
      <c r="BH2144" s="158">
        <f t="shared" si="87"/>
        <v>0</v>
      </c>
      <c r="BI2144" s="158">
        <f t="shared" si="88"/>
        <v>0</v>
      </c>
      <c r="BJ2144" s="18" t="s">
        <v>176</v>
      </c>
      <c r="BK2144" s="159">
        <f t="shared" si="89"/>
        <v>0</v>
      </c>
      <c r="BL2144" s="18" t="s">
        <v>720</v>
      </c>
      <c r="BM2144" s="157" t="s">
        <v>2817</v>
      </c>
    </row>
    <row r="2145" spans="1:65" s="2" customFormat="1" ht="14.4" customHeight="1">
      <c r="A2145" s="33"/>
      <c r="B2145" s="145"/>
      <c r="C2145" s="192" t="s">
        <v>2818</v>
      </c>
      <c r="D2145" s="192" t="s">
        <v>345</v>
      </c>
      <c r="E2145" s="193" t="s">
        <v>2819</v>
      </c>
      <c r="F2145" s="194" t="s">
        <v>2820</v>
      </c>
      <c r="G2145" s="195" t="s">
        <v>369</v>
      </c>
      <c r="H2145" s="196">
        <v>1</v>
      </c>
      <c r="I2145" s="197"/>
      <c r="J2145" s="196">
        <f t="shared" si="80"/>
        <v>0</v>
      </c>
      <c r="K2145" s="198"/>
      <c r="L2145" s="199"/>
      <c r="M2145" s="200" t="s">
        <v>1</v>
      </c>
      <c r="N2145" s="201" t="s">
        <v>44</v>
      </c>
      <c r="O2145" s="59"/>
      <c r="P2145" s="155">
        <f t="shared" si="81"/>
        <v>0</v>
      </c>
      <c r="Q2145" s="155">
        <v>0</v>
      </c>
      <c r="R2145" s="155">
        <f t="shared" si="82"/>
        <v>0</v>
      </c>
      <c r="S2145" s="155">
        <v>0</v>
      </c>
      <c r="T2145" s="156">
        <f t="shared" si="83"/>
        <v>0</v>
      </c>
      <c r="U2145" s="33"/>
      <c r="V2145" s="33"/>
      <c r="W2145" s="33"/>
      <c r="X2145" s="33"/>
      <c r="Y2145" s="33"/>
      <c r="Z2145" s="33"/>
      <c r="AA2145" s="33"/>
      <c r="AB2145" s="33"/>
      <c r="AC2145" s="33"/>
      <c r="AD2145" s="33"/>
      <c r="AE2145" s="33"/>
      <c r="AR2145" s="157" t="s">
        <v>2066</v>
      </c>
      <c r="AT2145" s="157" t="s">
        <v>345</v>
      </c>
      <c r="AU2145" s="157" t="s">
        <v>187</v>
      </c>
      <c r="AY2145" s="18" t="s">
        <v>169</v>
      </c>
      <c r="BE2145" s="158">
        <f t="shared" si="84"/>
        <v>0</v>
      </c>
      <c r="BF2145" s="158">
        <f t="shared" si="85"/>
        <v>0</v>
      </c>
      <c r="BG2145" s="158">
        <f t="shared" si="86"/>
        <v>0</v>
      </c>
      <c r="BH2145" s="158">
        <f t="shared" si="87"/>
        <v>0</v>
      </c>
      <c r="BI2145" s="158">
        <f t="shared" si="88"/>
        <v>0</v>
      </c>
      <c r="BJ2145" s="18" t="s">
        <v>176</v>
      </c>
      <c r="BK2145" s="159">
        <f t="shared" si="89"/>
        <v>0</v>
      </c>
      <c r="BL2145" s="18" t="s">
        <v>720</v>
      </c>
      <c r="BM2145" s="157" t="s">
        <v>2821</v>
      </c>
    </row>
    <row r="2146" spans="1:65" s="2" customFormat="1" ht="14.4" customHeight="1">
      <c r="A2146" s="33"/>
      <c r="B2146" s="145"/>
      <c r="C2146" s="192" t="s">
        <v>2822</v>
      </c>
      <c r="D2146" s="192" t="s">
        <v>345</v>
      </c>
      <c r="E2146" s="193" t="s">
        <v>2823</v>
      </c>
      <c r="F2146" s="194" t="s">
        <v>2824</v>
      </c>
      <c r="G2146" s="195" t="s">
        <v>369</v>
      </c>
      <c r="H2146" s="196">
        <v>1</v>
      </c>
      <c r="I2146" s="197"/>
      <c r="J2146" s="196">
        <f t="shared" si="80"/>
        <v>0</v>
      </c>
      <c r="K2146" s="198"/>
      <c r="L2146" s="199"/>
      <c r="M2146" s="200" t="s">
        <v>1</v>
      </c>
      <c r="N2146" s="201" t="s">
        <v>44</v>
      </c>
      <c r="O2146" s="59"/>
      <c r="P2146" s="155">
        <f t="shared" si="81"/>
        <v>0</v>
      </c>
      <c r="Q2146" s="155">
        <v>0</v>
      </c>
      <c r="R2146" s="155">
        <f t="shared" si="82"/>
        <v>0</v>
      </c>
      <c r="S2146" s="155">
        <v>0</v>
      </c>
      <c r="T2146" s="156">
        <f t="shared" si="83"/>
        <v>0</v>
      </c>
      <c r="U2146" s="33"/>
      <c r="V2146" s="33"/>
      <c r="W2146" s="33"/>
      <c r="X2146" s="33"/>
      <c r="Y2146" s="33"/>
      <c r="Z2146" s="33"/>
      <c r="AA2146" s="33"/>
      <c r="AB2146" s="33"/>
      <c r="AC2146" s="33"/>
      <c r="AD2146" s="33"/>
      <c r="AE2146" s="33"/>
      <c r="AR2146" s="157" t="s">
        <v>2066</v>
      </c>
      <c r="AT2146" s="157" t="s">
        <v>345</v>
      </c>
      <c r="AU2146" s="157" t="s">
        <v>187</v>
      </c>
      <c r="AY2146" s="18" t="s">
        <v>169</v>
      </c>
      <c r="BE2146" s="158">
        <f t="shared" si="84"/>
        <v>0</v>
      </c>
      <c r="BF2146" s="158">
        <f t="shared" si="85"/>
        <v>0</v>
      </c>
      <c r="BG2146" s="158">
        <f t="shared" si="86"/>
        <v>0</v>
      </c>
      <c r="BH2146" s="158">
        <f t="shared" si="87"/>
        <v>0</v>
      </c>
      <c r="BI2146" s="158">
        <f t="shared" si="88"/>
        <v>0</v>
      </c>
      <c r="BJ2146" s="18" t="s">
        <v>176</v>
      </c>
      <c r="BK2146" s="159">
        <f t="shared" si="89"/>
        <v>0</v>
      </c>
      <c r="BL2146" s="18" t="s">
        <v>720</v>
      </c>
      <c r="BM2146" s="157" t="s">
        <v>2825</v>
      </c>
    </row>
    <row r="2147" spans="1:65" s="12" customFormat="1" ht="20.9" customHeight="1">
      <c r="B2147" s="132"/>
      <c r="D2147" s="133" t="s">
        <v>77</v>
      </c>
      <c r="E2147" s="143" t="s">
        <v>2826</v>
      </c>
      <c r="F2147" s="143" t="s">
        <v>2827</v>
      </c>
      <c r="I2147" s="135"/>
      <c r="J2147" s="144">
        <f>BK2147</f>
        <v>0</v>
      </c>
      <c r="L2147" s="132"/>
      <c r="M2147" s="137"/>
      <c r="N2147" s="138"/>
      <c r="O2147" s="138"/>
      <c r="P2147" s="139">
        <f>SUM(P2148:P2158)</f>
        <v>0</v>
      </c>
      <c r="Q2147" s="138"/>
      <c r="R2147" s="139">
        <f>SUM(R2148:R2158)</f>
        <v>0</v>
      </c>
      <c r="S2147" s="138"/>
      <c r="T2147" s="140">
        <f>SUM(T2148:T2158)</f>
        <v>0</v>
      </c>
      <c r="AR2147" s="133" t="s">
        <v>187</v>
      </c>
      <c r="AT2147" s="141" t="s">
        <v>77</v>
      </c>
      <c r="AU2147" s="141" t="s">
        <v>176</v>
      </c>
      <c r="AY2147" s="133" t="s">
        <v>169</v>
      </c>
      <c r="BK2147" s="142">
        <f>SUM(BK2148:BK2158)</f>
        <v>0</v>
      </c>
    </row>
    <row r="2148" spans="1:65" s="2" customFormat="1" ht="24.15" customHeight="1">
      <c r="A2148" s="33"/>
      <c r="B2148" s="145"/>
      <c r="C2148" s="192" t="s">
        <v>2828</v>
      </c>
      <c r="D2148" s="192" t="s">
        <v>345</v>
      </c>
      <c r="E2148" s="193" t="s">
        <v>2829</v>
      </c>
      <c r="F2148" s="194" t="s">
        <v>2784</v>
      </c>
      <c r="G2148" s="195" t="s">
        <v>369</v>
      </c>
      <c r="H2148" s="196">
        <v>1</v>
      </c>
      <c r="I2148" s="197"/>
      <c r="J2148" s="196">
        <f t="shared" ref="J2148:J2158" si="90">ROUND(I2148*H2148,3)</f>
        <v>0</v>
      </c>
      <c r="K2148" s="198"/>
      <c r="L2148" s="199"/>
      <c r="M2148" s="200" t="s">
        <v>1</v>
      </c>
      <c r="N2148" s="201" t="s">
        <v>44</v>
      </c>
      <c r="O2148" s="59"/>
      <c r="P2148" s="155">
        <f t="shared" ref="P2148:P2158" si="91">O2148*H2148</f>
        <v>0</v>
      </c>
      <c r="Q2148" s="155">
        <v>0</v>
      </c>
      <c r="R2148" s="155">
        <f t="shared" ref="R2148:R2158" si="92">Q2148*H2148</f>
        <v>0</v>
      </c>
      <c r="S2148" s="155">
        <v>0</v>
      </c>
      <c r="T2148" s="156">
        <f t="shared" ref="T2148:T2158" si="93">S2148*H2148</f>
        <v>0</v>
      </c>
      <c r="U2148" s="33"/>
      <c r="V2148" s="33"/>
      <c r="W2148" s="33"/>
      <c r="X2148" s="33"/>
      <c r="Y2148" s="33"/>
      <c r="Z2148" s="33"/>
      <c r="AA2148" s="33"/>
      <c r="AB2148" s="33"/>
      <c r="AC2148" s="33"/>
      <c r="AD2148" s="33"/>
      <c r="AE2148" s="33"/>
      <c r="AR2148" s="157" t="s">
        <v>2066</v>
      </c>
      <c r="AT2148" s="157" t="s">
        <v>345</v>
      </c>
      <c r="AU2148" s="157" t="s">
        <v>187</v>
      </c>
      <c r="AY2148" s="18" t="s">
        <v>169</v>
      </c>
      <c r="BE2148" s="158">
        <f t="shared" ref="BE2148:BE2158" si="94">IF(N2148="základná",J2148,0)</f>
        <v>0</v>
      </c>
      <c r="BF2148" s="158">
        <f t="shared" ref="BF2148:BF2158" si="95">IF(N2148="znížená",J2148,0)</f>
        <v>0</v>
      </c>
      <c r="BG2148" s="158">
        <f t="shared" ref="BG2148:BG2158" si="96">IF(N2148="zákl. prenesená",J2148,0)</f>
        <v>0</v>
      </c>
      <c r="BH2148" s="158">
        <f t="shared" ref="BH2148:BH2158" si="97">IF(N2148="zníž. prenesená",J2148,0)</f>
        <v>0</v>
      </c>
      <c r="BI2148" s="158">
        <f t="shared" ref="BI2148:BI2158" si="98">IF(N2148="nulová",J2148,0)</f>
        <v>0</v>
      </c>
      <c r="BJ2148" s="18" t="s">
        <v>176</v>
      </c>
      <c r="BK2148" s="159">
        <f t="shared" ref="BK2148:BK2158" si="99">ROUND(I2148*H2148,3)</f>
        <v>0</v>
      </c>
      <c r="BL2148" s="18" t="s">
        <v>720</v>
      </c>
      <c r="BM2148" s="157" t="s">
        <v>2830</v>
      </c>
    </row>
    <row r="2149" spans="1:65" s="2" customFormat="1" ht="24.15" customHeight="1">
      <c r="A2149" s="33"/>
      <c r="B2149" s="145"/>
      <c r="C2149" s="192" t="s">
        <v>2831</v>
      </c>
      <c r="D2149" s="192" t="s">
        <v>345</v>
      </c>
      <c r="E2149" s="193" t="s">
        <v>2832</v>
      </c>
      <c r="F2149" s="194" t="s">
        <v>2788</v>
      </c>
      <c r="G2149" s="195" t="s">
        <v>369</v>
      </c>
      <c r="H2149" s="196">
        <v>24</v>
      </c>
      <c r="I2149" s="197"/>
      <c r="J2149" s="196">
        <f t="shared" si="90"/>
        <v>0</v>
      </c>
      <c r="K2149" s="198"/>
      <c r="L2149" s="199"/>
      <c r="M2149" s="200" t="s">
        <v>1</v>
      </c>
      <c r="N2149" s="201" t="s">
        <v>44</v>
      </c>
      <c r="O2149" s="59"/>
      <c r="P2149" s="155">
        <f t="shared" si="91"/>
        <v>0</v>
      </c>
      <c r="Q2149" s="155">
        <v>0</v>
      </c>
      <c r="R2149" s="155">
        <f t="shared" si="92"/>
        <v>0</v>
      </c>
      <c r="S2149" s="155">
        <v>0</v>
      </c>
      <c r="T2149" s="156">
        <f t="shared" si="93"/>
        <v>0</v>
      </c>
      <c r="U2149" s="33"/>
      <c r="V2149" s="33"/>
      <c r="W2149" s="33"/>
      <c r="X2149" s="33"/>
      <c r="Y2149" s="33"/>
      <c r="Z2149" s="33"/>
      <c r="AA2149" s="33"/>
      <c r="AB2149" s="33"/>
      <c r="AC2149" s="33"/>
      <c r="AD2149" s="33"/>
      <c r="AE2149" s="33"/>
      <c r="AR2149" s="157" t="s">
        <v>2066</v>
      </c>
      <c r="AT2149" s="157" t="s">
        <v>345</v>
      </c>
      <c r="AU2149" s="157" t="s">
        <v>187</v>
      </c>
      <c r="AY2149" s="18" t="s">
        <v>169</v>
      </c>
      <c r="BE2149" s="158">
        <f t="shared" si="94"/>
        <v>0</v>
      </c>
      <c r="BF2149" s="158">
        <f t="shared" si="95"/>
        <v>0</v>
      </c>
      <c r="BG2149" s="158">
        <f t="shared" si="96"/>
        <v>0</v>
      </c>
      <c r="BH2149" s="158">
        <f t="shared" si="97"/>
        <v>0</v>
      </c>
      <c r="BI2149" s="158">
        <f t="shared" si="98"/>
        <v>0</v>
      </c>
      <c r="BJ2149" s="18" t="s">
        <v>176</v>
      </c>
      <c r="BK2149" s="159">
        <f t="shared" si="99"/>
        <v>0</v>
      </c>
      <c r="BL2149" s="18" t="s">
        <v>720</v>
      </c>
      <c r="BM2149" s="157" t="s">
        <v>2833</v>
      </c>
    </row>
    <row r="2150" spans="1:65" s="2" customFormat="1" ht="14.4" customHeight="1">
      <c r="A2150" s="33"/>
      <c r="B2150" s="145"/>
      <c r="C2150" s="192" t="s">
        <v>2834</v>
      </c>
      <c r="D2150" s="192" t="s">
        <v>345</v>
      </c>
      <c r="E2150" s="193" t="s">
        <v>2835</v>
      </c>
      <c r="F2150" s="194" t="s">
        <v>2792</v>
      </c>
      <c r="G2150" s="195" t="s">
        <v>369</v>
      </c>
      <c r="H2150" s="196">
        <v>2</v>
      </c>
      <c r="I2150" s="197"/>
      <c r="J2150" s="196">
        <f t="shared" si="90"/>
        <v>0</v>
      </c>
      <c r="K2150" s="198"/>
      <c r="L2150" s="199"/>
      <c r="M2150" s="200" t="s">
        <v>1</v>
      </c>
      <c r="N2150" s="201" t="s">
        <v>44</v>
      </c>
      <c r="O2150" s="59"/>
      <c r="P2150" s="155">
        <f t="shared" si="91"/>
        <v>0</v>
      </c>
      <c r="Q2150" s="155">
        <v>0</v>
      </c>
      <c r="R2150" s="155">
        <f t="shared" si="92"/>
        <v>0</v>
      </c>
      <c r="S2150" s="155">
        <v>0</v>
      </c>
      <c r="T2150" s="156">
        <f t="shared" si="93"/>
        <v>0</v>
      </c>
      <c r="U2150" s="33"/>
      <c r="V2150" s="33"/>
      <c r="W2150" s="33"/>
      <c r="X2150" s="33"/>
      <c r="Y2150" s="33"/>
      <c r="Z2150" s="33"/>
      <c r="AA2150" s="33"/>
      <c r="AB2150" s="33"/>
      <c r="AC2150" s="33"/>
      <c r="AD2150" s="33"/>
      <c r="AE2150" s="33"/>
      <c r="AR2150" s="157" t="s">
        <v>2066</v>
      </c>
      <c r="AT2150" s="157" t="s">
        <v>345</v>
      </c>
      <c r="AU2150" s="157" t="s">
        <v>187</v>
      </c>
      <c r="AY2150" s="18" t="s">
        <v>169</v>
      </c>
      <c r="BE2150" s="158">
        <f t="shared" si="94"/>
        <v>0</v>
      </c>
      <c r="BF2150" s="158">
        <f t="shared" si="95"/>
        <v>0</v>
      </c>
      <c r="BG2150" s="158">
        <f t="shared" si="96"/>
        <v>0</v>
      </c>
      <c r="BH2150" s="158">
        <f t="shared" si="97"/>
        <v>0</v>
      </c>
      <c r="BI2150" s="158">
        <f t="shared" si="98"/>
        <v>0</v>
      </c>
      <c r="BJ2150" s="18" t="s">
        <v>176</v>
      </c>
      <c r="BK2150" s="159">
        <f t="shared" si="99"/>
        <v>0</v>
      </c>
      <c r="BL2150" s="18" t="s">
        <v>720</v>
      </c>
      <c r="BM2150" s="157" t="s">
        <v>2836</v>
      </c>
    </row>
    <row r="2151" spans="1:65" s="2" customFormat="1" ht="14.4" customHeight="1">
      <c r="A2151" s="33"/>
      <c r="B2151" s="145"/>
      <c r="C2151" s="192" t="s">
        <v>2837</v>
      </c>
      <c r="D2151" s="192" t="s">
        <v>345</v>
      </c>
      <c r="E2151" s="193" t="s">
        <v>2838</v>
      </c>
      <c r="F2151" s="194" t="s">
        <v>2796</v>
      </c>
      <c r="G2151" s="195" t="s">
        <v>369</v>
      </c>
      <c r="H2151" s="196">
        <v>24</v>
      </c>
      <c r="I2151" s="197"/>
      <c r="J2151" s="196">
        <f t="shared" si="90"/>
        <v>0</v>
      </c>
      <c r="K2151" s="198"/>
      <c r="L2151" s="199"/>
      <c r="M2151" s="200" t="s">
        <v>1</v>
      </c>
      <c r="N2151" s="201" t="s">
        <v>44</v>
      </c>
      <c r="O2151" s="59"/>
      <c r="P2151" s="155">
        <f t="shared" si="91"/>
        <v>0</v>
      </c>
      <c r="Q2151" s="155">
        <v>0</v>
      </c>
      <c r="R2151" s="155">
        <f t="shared" si="92"/>
        <v>0</v>
      </c>
      <c r="S2151" s="155">
        <v>0</v>
      </c>
      <c r="T2151" s="156">
        <f t="shared" si="93"/>
        <v>0</v>
      </c>
      <c r="U2151" s="33"/>
      <c r="V2151" s="33"/>
      <c r="W2151" s="33"/>
      <c r="X2151" s="33"/>
      <c r="Y2151" s="33"/>
      <c r="Z2151" s="33"/>
      <c r="AA2151" s="33"/>
      <c r="AB2151" s="33"/>
      <c r="AC2151" s="33"/>
      <c r="AD2151" s="33"/>
      <c r="AE2151" s="33"/>
      <c r="AR2151" s="157" t="s">
        <v>2066</v>
      </c>
      <c r="AT2151" s="157" t="s">
        <v>345</v>
      </c>
      <c r="AU2151" s="157" t="s">
        <v>187</v>
      </c>
      <c r="AY2151" s="18" t="s">
        <v>169</v>
      </c>
      <c r="BE2151" s="158">
        <f t="shared" si="94"/>
        <v>0</v>
      </c>
      <c r="BF2151" s="158">
        <f t="shared" si="95"/>
        <v>0</v>
      </c>
      <c r="BG2151" s="158">
        <f t="shared" si="96"/>
        <v>0</v>
      </c>
      <c r="BH2151" s="158">
        <f t="shared" si="97"/>
        <v>0</v>
      </c>
      <c r="BI2151" s="158">
        <f t="shared" si="98"/>
        <v>0</v>
      </c>
      <c r="BJ2151" s="18" t="s">
        <v>176</v>
      </c>
      <c r="BK2151" s="159">
        <f t="shared" si="99"/>
        <v>0</v>
      </c>
      <c r="BL2151" s="18" t="s">
        <v>720</v>
      </c>
      <c r="BM2151" s="157" t="s">
        <v>2839</v>
      </c>
    </row>
    <row r="2152" spans="1:65" s="2" customFormat="1" ht="24.15" customHeight="1">
      <c r="A2152" s="33"/>
      <c r="B2152" s="145"/>
      <c r="C2152" s="192" t="s">
        <v>2840</v>
      </c>
      <c r="D2152" s="192" t="s">
        <v>345</v>
      </c>
      <c r="E2152" s="193" t="s">
        <v>2841</v>
      </c>
      <c r="F2152" s="194" t="s">
        <v>2800</v>
      </c>
      <c r="G2152" s="195" t="s">
        <v>369</v>
      </c>
      <c r="H2152" s="196">
        <v>14</v>
      </c>
      <c r="I2152" s="197"/>
      <c r="J2152" s="196">
        <f t="shared" si="90"/>
        <v>0</v>
      </c>
      <c r="K2152" s="198"/>
      <c r="L2152" s="199"/>
      <c r="M2152" s="200" t="s">
        <v>1</v>
      </c>
      <c r="N2152" s="201" t="s">
        <v>44</v>
      </c>
      <c r="O2152" s="59"/>
      <c r="P2152" s="155">
        <f t="shared" si="91"/>
        <v>0</v>
      </c>
      <c r="Q2152" s="155">
        <v>0</v>
      </c>
      <c r="R2152" s="155">
        <f t="shared" si="92"/>
        <v>0</v>
      </c>
      <c r="S2152" s="155">
        <v>0</v>
      </c>
      <c r="T2152" s="156">
        <f t="shared" si="93"/>
        <v>0</v>
      </c>
      <c r="U2152" s="33"/>
      <c r="V2152" s="33"/>
      <c r="W2152" s="33"/>
      <c r="X2152" s="33"/>
      <c r="Y2152" s="33"/>
      <c r="Z2152" s="33"/>
      <c r="AA2152" s="33"/>
      <c r="AB2152" s="33"/>
      <c r="AC2152" s="33"/>
      <c r="AD2152" s="33"/>
      <c r="AE2152" s="33"/>
      <c r="AR2152" s="157" t="s">
        <v>2066</v>
      </c>
      <c r="AT2152" s="157" t="s">
        <v>345</v>
      </c>
      <c r="AU2152" s="157" t="s">
        <v>187</v>
      </c>
      <c r="AY2152" s="18" t="s">
        <v>169</v>
      </c>
      <c r="BE2152" s="158">
        <f t="shared" si="94"/>
        <v>0</v>
      </c>
      <c r="BF2152" s="158">
        <f t="shared" si="95"/>
        <v>0</v>
      </c>
      <c r="BG2152" s="158">
        <f t="shared" si="96"/>
        <v>0</v>
      </c>
      <c r="BH2152" s="158">
        <f t="shared" si="97"/>
        <v>0</v>
      </c>
      <c r="BI2152" s="158">
        <f t="shared" si="98"/>
        <v>0</v>
      </c>
      <c r="BJ2152" s="18" t="s">
        <v>176</v>
      </c>
      <c r="BK2152" s="159">
        <f t="shared" si="99"/>
        <v>0</v>
      </c>
      <c r="BL2152" s="18" t="s">
        <v>720</v>
      </c>
      <c r="BM2152" s="157" t="s">
        <v>2842</v>
      </c>
    </row>
    <row r="2153" spans="1:65" s="2" customFormat="1" ht="14.4" customHeight="1">
      <c r="A2153" s="33"/>
      <c r="B2153" s="145"/>
      <c r="C2153" s="192" t="s">
        <v>2843</v>
      </c>
      <c r="D2153" s="192" t="s">
        <v>345</v>
      </c>
      <c r="E2153" s="193" t="s">
        <v>2844</v>
      </c>
      <c r="F2153" s="194" t="s">
        <v>2804</v>
      </c>
      <c r="G2153" s="195" t="s">
        <v>353</v>
      </c>
      <c r="H2153" s="196">
        <v>40</v>
      </c>
      <c r="I2153" s="197"/>
      <c r="J2153" s="196">
        <f t="shared" si="90"/>
        <v>0</v>
      </c>
      <c r="K2153" s="198"/>
      <c r="L2153" s="199"/>
      <c r="M2153" s="200" t="s">
        <v>1</v>
      </c>
      <c r="N2153" s="201" t="s">
        <v>44</v>
      </c>
      <c r="O2153" s="59"/>
      <c r="P2153" s="155">
        <f t="shared" si="91"/>
        <v>0</v>
      </c>
      <c r="Q2153" s="155">
        <v>0</v>
      </c>
      <c r="R2153" s="155">
        <f t="shared" si="92"/>
        <v>0</v>
      </c>
      <c r="S2153" s="155">
        <v>0</v>
      </c>
      <c r="T2153" s="156">
        <f t="shared" si="93"/>
        <v>0</v>
      </c>
      <c r="U2153" s="33"/>
      <c r="V2153" s="33"/>
      <c r="W2153" s="33"/>
      <c r="X2153" s="33"/>
      <c r="Y2153" s="33"/>
      <c r="Z2153" s="33"/>
      <c r="AA2153" s="33"/>
      <c r="AB2153" s="33"/>
      <c r="AC2153" s="33"/>
      <c r="AD2153" s="33"/>
      <c r="AE2153" s="33"/>
      <c r="AR2153" s="157" t="s">
        <v>2066</v>
      </c>
      <c r="AT2153" s="157" t="s">
        <v>345</v>
      </c>
      <c r="AU2153" s="157" t="s">
        <v>187</v>
      </c>
      <c r="AY2153" s="18" t="s">
        <v>169</v>
      </c>
      <c r="BE2153" s="158">
        <f t="shared" si="94"/>
        <v>0</v>
      </c>
      <c r="BF2153" s="158">
        <f t="shared" si="95"/>
        <v>0</v>
      </c>
      <c r="BG2153" s="158">
        <f t="shared" si="96"/>
        <v>0</v>
      </c>
      <c r="BH2153" s="158">
        <f t="shared" si="97"/>
        <v>0</v>
      </c>
      <c r="BI2153" s="158">
        <f t="shared" si="98"/>
        <v>0</v>
      </c>
      <c r="BJ2153" s="18" t="s">
        <v>176</v>
      </c>
      <c r="BK2153" s="159">
        <f t="shared" si="99"/>
        <v>0</v>
      </c>
      <c r="BL2153" s="18" t="s">
        <v>720</v>
      </c>
      <c r="BM2153" s="157" t="s">
        <v>2845</v>
      </c>
    </row>
    <row r="2154" spans="1:65" s="2" customFormat="1" ht="14.4" customHeight="1">
      <c r="A2154" s="33"/>
      <c r="B2154" s="145"/>
      <c r="C2154" s="192" t="s">
        <v>2846</v>
      </c>
      <c r="D2154" s="192" t="s">
        <v>345</v>
      </c>
      <c r="E2154" s="193" t="s">
        <v>2847</v>
      </c>
      <c r="F2154" s="194" t="s">
        <v>2808</v>
      </c>
      <c r="G2154" s="195" t="s">
        <v>353</v>
      </c>
      <c r="H2154" s="196">
        <v>40</v>
      </c>
      <c r="I2154" s="197"/>
      <c r="J2154" s="196">
        <f t="shared" si="90"/>
        <v>0</v>
      </c>
      <c r="K2154" s="198"/>
      <c r="L2154" s="199"/>
      <c r="M2154" s="200" t="s">
        <v>1</v>
      </c>
      <c r="N2154" s="201" t="s">
        <v>44</v>
      </c>
      <c r="O2154" s="59"/>
      <c r="P2154" s="155">
        <f t="shared" si="91"/>
        <v>0</v>
      </c>
      <c r="Q2154" s="155">
        <v>0</v>
      </c>
      <c r="R2154" s="155">
        <f t="shared" si="92"/>
        <v>0</v>
      </c>
      <c r="S2154" s="155">
        <v>0</v>
      </c>
      <c r="T2154" s="156">
        <f t="shared" si="93"/>
        <v>0</v>
      </c>
      <c r="U2154" s="33"/>
      <c r="V2154" s="33"/>
      <c r="W2154" s="33"/>
      <c r="X2154" s="33"/>
      <c r="Y2154" s="33"/>
      <c r="Z2154" s="33"/>
      <c r="AA2154" s="33"/>
      <c r="AB2154" s="33"/>
      <c r="AC2154" s="33"/>
      <c r="AD2154" s="33"/>
      <c r="AE2154" s="33"/>
      <c r="AR2154" s="157" t="s">
        <v>2066</v>
      </c>
      <c r="AT2154" s="157" t="s">
        <v>345</v>
      </c>
      <c r="AU2154" s="157" t="s">
        <v>187</v>
      </c>
      <c r="AY2154" s="18" t="s">
        <v>169</v>
      </c>
      <c r="BE2154" s="158">
        <f t="shared" si="94"/>
        <v>0</v>
      </c>
      <c r="BF2154" s="158">
        <f t="shared" si="95"/>
        <v>0</v>
      </c>
      <c r="BG2154" s="158">
        <f t="shared" si="96"/>
        <v>0</v>
      </c>
      <c r="BH2154" s="158">
        <f t="shared" si="97"/>
        <v>0</v>
      </c>
      <c r="BI2154" s="158">
        <f t="shared" si="98"/>
        <v>0</v>
      </c>
      <c r="BJ2154" s="18" t="s">
        <v>176</v>
      </c>
      <c r="BK2154" s="159">
        <f t="shared" si="99"/>
        <v>0</v>
      </c>
      <c r="BL2154" s="18" t="s">
        <v>720</v>
      </c>
      <c r="BM2154" s="157" t="s">
        <v>2848</v>
      </c>
    </row>
    <row r="2155" spans="1:65" s="2" customFormat="1" ht="24.15" customHeight="1">
      <c r="A2155" s="33"/>
      <c r="B2155" s="145"/>
      <c r="C2155" s="192" t="s">
        <v>2849</v>
      </c>
      <c r="D2155" s="192" t="s">
        <v>345</v>
      </c>
      <c r="E2155" s="193" t="s">
        <v>2850</v>
      </c>
      <c r="F2155" s="194" t="s">
        <v>2812</v>
      </c>
      <c r="G2155" s="195" t="s">
        <v>369</v>
      </c>
      <c r="H2155" s="196">
        <v>2</v>
      </c>
      <c r="I2155" s="197"/>
      <c r="J2155" s="196">
        <f t="shared" si="90"/>
        <v>0</v>
      </c>
      <c r="K2155" s="198"/>
      <c r="L2155" s="199"/>
      <c r="M2155" s="200" t="s">
        <v>1</v>
      </c>
      <c r="N2155" s="201" t="s">
        <v>44</v>
      </c>
      <c r="O2155" s="59"/>
      <c r="P2155" s="155">
        <f t="shared" si="91"/>
        <v>0</v>
      </c>
      <c r="Q2155" s="155">
        <v>0</v>
      </c>
      <c r="R2155" s="155">
        <f t="shared" si="92"/>
        <v>0</v>
      </c>
      <c r="S2155" s="155">
        <v>0</v>
      </c>
      <c r="T2155" s="156">
        <f t="shared" si="93"/>
        <v>0</v>
      </c>
      <c r="U2155" s="33"/>
      <c r="V2155" s="33"/>
      <c r="W2155" s="33"/>
      <c r="X2155" s="33"/>
      <c r="Y2155" s="33"/>
      <c r="Z2155" s="33"/>
      <c r="AA2155" s="33"/>
      <c r="AB2155" s="33"/>
      <c r="AC2155" s="33"/>
      <c r="AD2155" s="33"/>
      <c r="AE2155" s="33"/>
      <c r="AR2155" s="157" t="s">
        <v>2066</v>
      </c>
      <c r="AT2155" s="157" t="s">
        <v>345</v>
      </c>
      <c r="AU2155" s="157" t="s">
        <v>187</v>
      </c>
      <c r="AY2155" s="18" t="s">
        <v>169</v>
      </c>
      <c r="BE2155" s="158">
        <f t="shared" si="94"/>
        <v>0</v>
      </c>
      <c r="BF2155" s="158">
        <f t="shared" si="95"/>
        <v>0</v>
      </c>
      <c r="BG2155" s="158">
        <f t="shared" si="96"/>
        <v>0</v>
      </c>
      <c r="BH2155" s="158">
        <f t="shared" si="97"/>
        <v>0</v>
      </c>
      <c r="BI2155" s="158">
        <f t="shared" si="98"/>
        <v>0</v>
      </c>
      <c r="BJ2155" s="18" t="s">
        <v>176</v>
      </c>
      <c r="BK2155" s="159">
        <f t="shared" si="99"/>
        <v>0</v>
      </c>
      <c r="BL2155" s="18" t="s">
        <v>720</v>
      </c>
      <c r="BM2155" s="157" t="s">
        <v>2851</v>
      </c>
    </row>
    <row r="2156" spans="1:65" s="2" customFormat="1" ht="24.15" customHeight="1">
      <c r="A2156" s="33"/>
      <c r="B2156" s="145"/>
      <c r="C2156" s="192" t="s">
        <v>2852</v>
      </c>
      <c r="D2156" s="192" t="s">
        <v>345</v>
      </c>
      <c r="E2156" s="193" t="s">
        <v>2853</v>
      </c>
      <c r="F2156" s="194" t="s">
        <v>2816</v>
      </c>
      <c r="G2156" s="195" t="s">
        <v>369</v>
      </c>
      <c r="H2156" s="196">
        <v>1</v>
      </c>
      <c r="I2156" s="197"/>
      <c r="J2156" s="196">
        <f t="shared" si="90"/>
        <v>0</v>
      </c>
      <c r="K2156" s="198"/>
      <c r="L2156" s="199"/>
      <c r="M2156" s="200" t="s">
        <v>1</v>
      </c>
      <c r="N2156" s="201" t="s">
        <v>44</v>
      </c>
      <c r="O2156" s="59"/>
      <c r="P2156" s="155">
        <f t="shared" si="91"/>
        <v>0</v>
      </c>
      <c r="Q2156" s="155">
        <v>0</v>
      </c>
      <c r="R2156" s="155">
        <f t="shared" si="92"/>
        <v>0</v>
      </c>
      <c r="S2156" s="155">
        <v>0</v>
      </c>
      <c r="T2156" s="156">
        <f t="shared" si="93"/>
        <v>0</v>
      </c>
      <c r="U2156" s="33"/>
      <c r="V2156" s="33"/>
      <c r="W2156" s="33"/>
      <c r="X2156" s="33"/>
      <c r="Y2156" s="33"/>
      <c r="Z2156" s="33"/>
      <c r="AA2156" s="33"/>
      <c r="AB2156" s="33"/>
      <c r="AC2156" s="33"/>
      <c r="AD2156" s="33"/>
      <c r="AE2156" s="33"/>
      <c r="AR2156" s="157" t="s">
        <v>2066</v>
      </c>
      <c r="AT2156" s="157" t="s">
        <v>345</v>
      </c>
      <c r="AU2156" s="157" t="s">
        <v>187</v>
      </c>
      <c r="AY2156" s="18" t="s">
        <v>169</v>
      </c>
      <c r="BE2156" s="158">
        <f t="shared" si="94"/>
        <v>0</v>
      </c>
      <c r="BF2156" s="158">
        <f t="shared" si="95"/>
        <v>0</v>
      </c>
      <c r="BG2156" s="158">
        <f t="shared" si="96"/>
        <v>0</v>
      </c>
      <c r="BH2156" s="158">
        <f t="shared" si="97"/>
        <v>0</v>
      </c>
      <c r="BI2156" s="158">
        <f t="shared" si="98"/>
        <v>0</v>
      </c>
      <c r="BJ2156" s="18" t="s">
        <v>176</v>
      </c>
      <c r="BK2156" s="159">
        <f t="shared" si="99"/>
        <v>0</v>
      </c>
      <c r="BL2156" s="18" t="s">
        <v>720</v>
      </c>
      <c r="BM2156" s="157" t="s">
        <v>2854</v>
      </c>
    </row>
    <row r="2157" spans="1:65" s="2" customFormat="1" ht="14.4" customHeight="1">
      <c r="A2157" s="33"/>
      <c r="B2157" s="145"/>
      <c r="C2157" s="192" t="s">
        <v>2855</v>
      </c>
      <c r="D2157" s="192" t="s">
        <v>345</v>
      </c>
      <c r="E2157" s="193" t="s">
        <v>2856</v>
      </c>
      <c r="F2157" s="194" t="s">
        <v>2820</v>
      </c>
      <c r="G2157" s="195" t="s">
        <v>369</v>
      </c>
      <c r="H2157" s="196">
        <v>1</v>
      </c>
      <c r="I2157" s="197"/>
      <c r="J2157" s="196">
        <f t="shared" si="90"/>
        <v>0</v>
      </c>
      <c r="K2157" s="198"/>
      <c r="L2157" s="199"/>
      <c r="M2157" s="200" t="s">
        <v>1</v>
      </c>
      <c r="N2157" s="201" t="s">
        <v>44</v>
      </c>
      <c r="O2157" s="59"/>
      <c r="P2157" s="155">
        <f t="shared" si="91"/>
        <v>0</v>
      </c>
      <c r="Q2157" s="155">
        <v>0</v>
      </c>
      <c r="R2157" s="155">
        <f t="shared" si="92"/>
        <v>0</v>
      </c>
      <c r="S2157" s="155">
        <v>0</v>
      </c>
      <c r="T2157" s="156">
        <f t="shared" si="93"/>
        <v>0</v>
      </c>
      <c r="U2157" s="33"/>
      <c r="V2157" s="33"/>
      <c r="W2157" s="33"/>
      <c r="X2157" s="33"/>
      <c r="Y2157" s="33"/>
      <c r="Z2157" s="33"/>
      <c r="AA2157" s="33"/>
      <c r="AB2157" s="33"/>
      <c r="AC2157" s="33"/>
      <c r="AD2157" s="33"/>
      <c r="AE2157" s="33"/>
      <c r="AR2157" s="157" t="s">
        <v>2066</v>
      </c>
      <c r="AT2157" s="157" t="s">
        <v>345</v>
      </c>
      <c r="AU2157" s="157" t="s">
        <v>187</v>
      </c>
      <c r="AY2157" s="18" t="s">
        <v>169</v>
      </c>
      <c r="BE2157" s="158">
        <f t="shared" si="94"/>
        <v>0</v>
      </c>
      <c r="BF2157" s="158">
        <f t="shared" si="95"/>
        <v>0</v>
      </c>
      <c r="BG2157" s="158">
        <f t="shared" si="96"/>
        <v>0</v>
      </c>
      <c r="BH2157" s="158">
        <f t="shared" si="97"/>
        <v>0</v>
      </c>
      <c r="BI2157" s="158">
        <f t="shared" si="98"/>
        <v>0</v>
      </c>
      <c r="BJ2157" s="18" t="s">
        <v>176</v>
      </c>
      <c r="BK2157" s="159">
        <f t="shared" si="99"/>
        <v>0</v>
      </c>
      <c r="BL2157" s="18" t="s">
        <v>720</v>
      </c>
      <c r="BM2157" s="157" t="s">
        <v>2857</v>
      </c>
    </row>
    <row r="2158" spans="1:65" s="2" customFormat="1" ht="14.4" customHeight="1">
      <c r="A2158" s="33"/>
      <c r="B2158" s="145"/>
      <c r="C2158" s="192" t="s">
        <v>2858</v>
      </c>
      <c r="D2158" s="192" t="s">
        <v>345</v>
      </c>
      <c r="E2158" s="193" t="s">
        <v>2859</v>
      </c>
      <c r="F2158" s="194" t="s">
        <v>2824</v>
      </c>
      <c r="G2158" s="195" t="s">
        <v>369</v>
      </c>
      <c r="H2158" s="196">
        <v>1</v>
      </c>
      <c r="I2158" s="197"/>
      <c r="J2158" s="196">
        <f t="shared" si="90"/>
        <v>0</v>
      </c>
      <c r="K2158" s="198"/>
      <c r="L2158" s="199"/>
      <c r="M2158" s="200" t="s">
        <v>1</v>
      </c>
      <c r="N2158" s="201" t="s">
        <v>44</v>
      </c>
      <c r="O2158" s="59"/>
      <c r="P2158" s="155">
        <f t="shared" si="91"/>
        <v>0</v>
      </c>
      <c r="Q2158" s="155">
        <v>0</v>
      </c>
      <c r="R2158" s="155">
        <f t="shared" si="92"/>
        <v>0</v>
      </c>
      <c r="S2158" s="155">
        <v>0</v>
      </c>
      <c r="T2158" s="156">
        <f t="shared" si="93"/>
        <v>0</v>
      </c>
      <c r="U2158" s="33"/>
      <c r="V2158" s="33"/>
      <c r="W2158" s="33"/>
      <c r="X2158" s="33"/>
      <c r="Y2158" s="33"/>
      <c r="Z2158" s="33"/>
      <c r="AA2158" s="33"/>
      <c r="AB2158" s="33"/>
      <c r="AC2158" s="33"/>
      <c r="AD2158" s="33"/>
      <c r="AE2158" s="33"/>
      <c r="AR2158" s="157" t="s">
        <v>2066</v>
      </c>
      <c r="AT2158" s="157" t="s">
        <v>345</v>
      </c>
      <c r="AU2158" s="157" t="s">
        <v>187</v>
      </c>
      <c r="AY2158" s="18" t="s">
        <v>169</v>
      </c>
      <c r="BE2158" s="158">
        <f t="shared" si="94"/>
        <v>0</v>
      </c>
      <c r="BF2158" s="158">
        <f t="shared" si="95"/>
        <v>0</v>
      </c>
      <c r="BG2158" s="158">
        <f t="shared" si="96"/>
        <v>0</v>
      </c>
      <c r="BH2158" s="158">
        <f t="shared" si="97"/>
        <v>0</v>
      </c>
      <c r="BI2158" s="158">
        <f t="shared" si="98"/>
        <v>0</v>
      </c>
      <c r="BJ2158" s="18" t="s">
        <v>176</v>
      </c>
      <c r="BK2158" s="159">
        <f t="shared" si="99"/>
        <v>0</v>
      </c>
      <c r="BL2158" s="18" t="s">
        <v>720</v>
      </c>
      <c r="BM2158" s="157" t="s">
        <v>2860</v>
      </c>
    </row>
    <row r="2159" spans="1:65" s="12" customFormat="1" ht="20.9" customHeight="1">
      <c r="B2159" s="132"/>
      <c r="D2159" s="133" t="s">
        <v>77</v>
      </c>
      <c r="E2159" s="143" t="s">
        <v>2861</v>
      </c>
      <c r="F2159" s="143" t="s">
        <v>2862</v>
      </c>
      <c r="I2159" s="135"/>
      <c r="J2159" s="144">
        <f>BK2159</f>
        <v>0</v>
      </c>
      <c r="L2159" s="132"/>
      <c r="M2159" s="137"/>
      <c r="N2159" s="138"/>
      <c r="O2159" s="138"/>
      <c r="P2159" s="139">
        <f>SUM(P2160:P2173)</f>
        <v>0</v>
      </c>
      <c r="Q2159" s="138"/>
      <c r="R2159" s="139">
        <f>SUM(R2160:R2173)</f>
        <v>0</v>
      </c>
      <c r="S2159" s="138"/>
      <c r="T2159" s="140">
        <f>SUM(T2160:T2173)</f>
        <v>0</v>
      </c>
      <c r="AR2159" s="133" t="s">
        <v>187</v>
      </c>
      <c r="AT2159" s="141" t="s">
        <v>77</v>
      </c>
      <c r="AU2159" s="141" t="s">
        <v>176</v>
      </c>
      <c r="AY2159" s="133" t="s">
        <v>169</v>
      </c>
      <c r="BK2159" s="142">
        <f>SUM(BK2160:BK2173)</f>
        <v>0</v>
      </c>
    </row>
    <row r="2160" spans="1:65" s="2" customFormat="1" ht="14.4" customHeight="1">
      <c r="A2160" s="33"/>
      <c r="B2160" s="145"/>
      <c r="C2160" s="192" t="s">
        <v>2863</v>
      </c>
      <c r="D2160" s="192" t="s">
        <v>345</v>
      </c>
      <c r="E2160" s="193" t="s">
        <v>2864</v>
      </c>
      <c r="F2160" s="194" t="s">
        <v>2865</v>
      </c>
      <c r="G2160" s="195" t="s">
        <v>2866</v>
      </c>
      <c r="H2160" s="196">
        <v>18</v>
      </c>
      <c r="I2160" s="197"/>
      <c r="J2160" s="196">
        <f t="shared" ref="J2160:J2173" si="100">ROUND(I2160*H2160,3)</f>
        <v>0</v>
      </c>
      <c r="K2160" s="198"/>
      <c r="L2160" s="199"/>
      <c r="M2160" s="200" t="s">
        <v>1</v>
      </c>
      <c r="N2160" s="201" t="s">
        <v>44</v>
      </c>
      <c r="O2160" s="59"/>
      <c r="P2160" s="155">
        <f t="shared" ref="P2160:P2173" si="101">O2160*H2160</f>
        <v>0</v>
      </c>
      <c r="Q2160" s="155">
        <v>0</v>
      </c>
      <c r="R2160" s="155">
        <f t="shared" ref="R2160:R2173" si="102">Q2160*H2160</f>
        <v>0</v>
      </c>
      <c r="S2160" s="155">
        <v>0</v>
      </c>
      <c r="T2160" s="156">
        <f t="shared" ref="T2160:T2173" si="103">S2160*H2160</f>
        <v>0</v>
      </c>
      <c r="U2160" s="33"/>
      <c r="V2160" s="33"/>
      <c r="W2160" s="33"/>
      <c r="X2160" s="33"/>
      <c r="Y2160" s="33"/>
      <c r="Z2160" s="33"/>
      <c r="AA2160" s="33"/>
      <c r="AB2160" s="33"/>
      <c r="AC2160" s="33"/>
      <c r="AD2160" s="33"/>
      <c r="AE2160" s="33"/>
      <c r="AR2160" s="157" t="s">
        <v>2066</v>
      </c>
      <c r="AT2160" s="157" t="s">
        <v>345</v>
      </c>
      <c r="AU2160" s="157" t="s">
        <v>187</v>
      </c>
      <c r="AY2160" s="18" t="s">
        <v>169</v>
      </c>
      <c r="BE2160" s="158">
        <f t="shared" ref="BE2160:BE2173" si="104">IF(N2160="základná",J2160,0)</f>
        <v>0</v>
      </c>
      <c r="BF2160" s="158">
        <f t="shared" ref="BF2160:BF2173" si="105">IF(N2160="znížená",J2160,0)</f>
        <v>0</v>
      </c>
      <c r="BG2160" s="158">
        <f t="shared" ref="BG2160:BG2173" si="106">IF(N2160="zákl. prenesená",J2160,0)</f>
        <v>0</v>
      </c>
      <c r="BH2160" s="158">
        <f t="shared" ref="BH2160:BH2173" si="107">IF(N2160="zníž. prenesená",J2160,0)</f>
        <v>0</v>
      </c>
      <c r="BI2160" s="158">
        <f t="shared" ref="BI2160:BI2173" si="108">IF(N2160="nulová",J2160,0)</f>
        <v>0</v>
      </c>
      <c r="BJ2160" s="18" t="s">
        <v>176</v>
      </c>
      <c r="BK2160" s="159">
        <f t="shared" ref="BK2160:BK2173" si="109">ROUND(I2160*H2160,3)</f>
        <v>0</v>
      </c>
      <c r="BL2160" s="18" t="s">
        <v>720</v>
      </c>
      <c r="BM2160" s="157" t="s">
        <v>2867</v>
      </c>
    </row>
    <row r="2161" spans="1:65" s="2" customFormat="1" ht="14.4" customHeight="1">
      <c r="A2161" s="33"/>
      <c r="B2161" s="145"/>
      <c r="C2161" s="192" t="s">
        <v>2868</v>
      </c>
      <c r="D2161" s="192" t="s">
        <v>345</v>
      </c>
      <c r="E2161" s="193" t="s">
        <v>2869</v>
      </c>
      <c r="F2161" s="194" t="s">
        <v>2870</v>
      </c>
      <c r="G2161" s="195" t="s">
        <v>2866</v>
      </c>
      <c r="H2161" s="196">
        <v>22</v>
      </c>
      <c r="I2161" s="197"/>
      <c r="J2161" s="196">
        <f t="shared" si="100"/>
        <v>0</v>
      </c>
      <c r="K2161" s="198"/>
      <c r="L2161" s="199"/>
      <c r="M2161" s="200" t="s">
        <v>1</v>
      </c>
      <c r="N2161" s="201" t="s">
        <v>44</v>
      </c>
      <c r="O2161" s="59"/>
      <c r="P2161" s="155">
        <f t="shared" si="101"/>
        <v>0</v>
      </c>
      <c r="Q2161" s="155">
        <v>0</v>
      </c>
      <c r="R2161" s="155">
        <f t="shared" si="102"/>
        <v>0</v>
      </c>
      <c r="S2161" s="155">
        <v>0</v>
      </c>
      <c r="T2161" s="156">
        <f t="shared" si="103"/>
        <v>0</v>
      </c>
      <c r="U2161" s="33"/>
      <c r="V2161" s="33"/>
      <c r="W2161" s="33"/>
      <c r="X2161" s="33"/>
      <c r="Y2161" s="33"/>
      <c r="Z2161" s="33"/>
      <c r="AA2161" s="33"/>
      <c r="AB2161" s="33"/>
      <c r="AC2161" s="33"/>
      <c r="AD2161" s="33"/>
      <c r="AE2161" s="33"/>
      <c r="AR2161" s="157" t="s">
        <v>2066</v>
      </c>
      <c r="AT2161" s="157" t="s">
        <v>345</v>
      </c>
      <c r="AU2161" s="157" t="s">
        <v>187</v>
      </c>
      <c r="AY2161" s="18" t="s">
        <v>169</v>
      </c>
      <c r="BE2161" s="158">
        <f t="shared" si="104"/>
        <v>0</v>
      </c>
      <c r="BF2161" s="158">
        <f t="shared" si="105"/>
        <v>0</v>
      </c>
      <c r="BG2161" s="158">
        <f t="shared" si="106"/>
        <v>0</v>
      </c>
      <c r="BH2161" s="158">
        <f t="shared" si="107"/>
        <v>0</v>
      </c>
      <c r="BI2161" s="158">
        <f t="shared" si="108"/>
        <v>0</v>
      </c>
      <c r="BJ2161" s="18" t="s">
        <v>176</v>
      </c>
      <c r="BK2161" s="159">
        <f t="shared" si="109"/>
        <v>0</v>
      </c>
      <c r="BL2161" s="18" t="s">
        <v>720</v>
      </c>
      <c r="BM2161" s="157" t="s">
        <v>2871</v>
      </c>
    </row>
    <row r="2162" spans="1:65" s="2" customFormat="1" ht="14.4" customHeight="1">
      <c r="A2162" s="33"/>
      <c r="B2162" s="145"/>
      <c r="C2162" s="192" t="s">
        <v>2872</v>
      </c>
      <c r="D2162" s="192" t="s">
        <v>345</v>
      </c>
      <c r="E2162" s="193" t="s">
        <v>2873</v>
      </c>
      <c r="F2162" s="194" t="s">
        <v>2874</v>
      </c>
      <c r="G2162" s="195" t="s">
        <v>2866</v>
      </c>
      <c r="H2162" s="196">
        <v>120</v>
      </c>
      <c r="I2162" s="197"/>
      <c r="J2162" s="196">
        <f t="shared" si="100"/>
        <v>0</v>
      </c>
      <c r="K2162" s="198"/>
      <c r="L2162" s="199"/>
      <c r="M2162" s="200" t="s">
        <v>1</v>
      </c>
      <c r="N2162" s="201" t="s">
        <v>44</v>
      </c>
      <c r="O2162" s="59"/>
      <c r="P2162" s="155">
        <f t="shared" si="101"/>
        <v>0</v>
      </c>
      <c r="Q2162" s="155">
        <v>0</v>
      </c>
      <c r="R2162" s="155">
        <f t="shared" si="102"/>
        <v>0</v>
      </c>
      <c r="S2162" s="155">
        <v>0</v>
      </c>
      <c r="T2162" s="156">
        <f t="shared" si="103"/>
        <v>0</v>
      </c>
      <c r="U2162" s="33"/>
      <c r="V2162" s="33"/>
      <c r="W2162" s="33"/>
      <c r="X2162" s="33"/>
      <c r="Y2162" s="33"/>
      <c r="Z2162" s="33"/>
      <c r="AA2162" s="33"/>
      <c r="AB2162" s="33"/>
      <c r="AC2162" s="33"/>
      <c r="AD2162" s="33"/>
      <c r="AE2162" s="33"/>
      <c r="AR2162" s="157" t="s">
        <v>2066</v>
      </c>
      <c r="AT2162" s="157" t="s">
        <v>345</v>
      </c>
      <c r="AU2162" s="157" t="s">
        <v>187</v>
      </c>
      <c r="AY2162" s="18" t="s">
        <v>169</v>
      </c>
      <c r="BE2162" s="158">
        <f t="shared" si="104"/>
        <v>0</v>
      </c>
      <c r="BF2162" s="158">
        <f t="shared" si="105"/>
        <v>0</v>
      </c>
      <c r="BG2162" s="158">
        <f t="shared" si="106"/>
        <v>0</v>
      </c>
      <c r="BH2162" s="158">
        <f t="shared" si="107"/>
        <v>0</v>
      </c>
      <c r="BI2162" s="158">
        <f t="shared" si="108"/>
        <v>0</v>
      </c>
      <c r="BJ2162" s="18" t="s">
        <v>176</v>
      </c>
      <c r="BK2162" s="159">
        <f t="shared" si="109"/>
        <v>0</v>
      </c>
      <c r="BL2162" s="18" t="s">
        <v>720</v>
      </c>
      <c r="BM2162" s="157" t="s">
        <v>2875</v>
      </c>
    </row>
    <row r="2163" spans="1:65" s="2" customFormat="1" ht="14.4" customHeight="1">
      <c r="A2163" s="33"/>
      <c r="B2163" s="145"/>
      <c r="C2163" s="192" t="s">
        <v>2876</v>
      </c>
      <c r="D2163" s="192" t="s">
        <v>345</v>
      </c>
      <c r="E2163" s="193" t="s">
        <v>2877</v>
      </c>
      <c r="F2163" s="194" t="s">
        <v>2878</v>
      </c>
      <c r="G2163" s="195" t="s">
        <v>369</v>
      </c>
      <c r="H2163" s="196">
        <v>7</v>
      </c>
      <c r="I2163" s="197"/>
      <c r="J2163" s="196">
        <f t="shared" si="100"/>
        <v>0</v>
      </c>
      <c r="K2163" s="198"/>
      <c r="L2163" s="199"/>
      <c r="M2163" s="200" t="s">
        <v>1</v>
      </c>
      <c r="N2163" s="201" t="s">
        <v>44</v>
      </c>
      <c r="O2163" s="59"/>
      <c r="P2163" s="155">
        <f t="shared" si="101"/>
        <v>0</v>
      </c>
      <c r="Q2163" s="155">
        <v>0</v>
      </c>
      <c r="R2163" s="155">
        <f t="shared" si="102"/>
        <v>0</v>
      </c>
      <c r="S2163" s="155">
        <v>0</v>
      </c>
      <c r="T2163" s="156">
        <f t="shared" si="103"/>
        <v>0</v>
      </c>
      <c r="U2163" s="33"/>
      <c r="V2163" s="33"/>
      <c r="W2163" s="33"/>
      <c r="X2163" s="33"/>
      <c r="Y2163" s="33"/>
      <c r="Z2163" s="33"/>
      <c r="AA2163" s="33"/>
      <c r="AB2163" s="33"/>
      <c r="AC2163" s="33"/>
      <c r="AD2163" s="33"/>
      <c r="AE2163" s="33"/>
      <c r="AR2163" s="157" t="s">
        <v>2066</v>
      </c>
      <c r="AT2163" s="157" t="s">
        <v>345</v>
      </c>
      <c r="AU2163" s="157" t="s">
        <v>187</v>
      </c>
      <c r="AY2163" s="18" t="s">
        <v>169</v>
      </c>
      <c r="BE2163" s="158">
        <f t="shared" si="104"/>
        <v>0</v>
      </c>
      <c r="BF2163" s="158">
        <f t="shared" si="105"/>
        <v>0</v>
      </c>
      <c r="BG2163" s="158">
        <f t="shared" si="106"/>
        <v>0</v>
      </c>
      <c r="BH2163" s="158">
        <f t="shared" si="107"/>
        <v>0</v>
      </c>
      <c r="BI2163" s="158">
        <f t="shared" si="108"/>
        <v>0</v>
      </c>
      <c r="BJ2163" s="18" t="s">
        <v>176</v>
      </c>
      <c r="BK2163" s="159">
        <f t="shared" si="109"/>
        <v>0</v>
      </c>
      <c r="BL2163" s="18" t="s">
        <v>720</v>
      </c>
      <c r="BM2163" s="157" t="s">
        <v>2879</v>
      </c>
    </row>
    <row r="2164" spans="1:65" s="2" customFormat="1" ht="14.4" customHeight="1">
      <c r="A2164" s="33"/>
      <c r="B2164" s="145"/>
      <c r="C2164" s="192" t="s">
        <v>2880</v>
      </c>
      <c r="D2164" s="192" t="s">
        <v>345</v>
      </c>
      <c r="E2164" s="193" t="s">
        <v>2881</v>
      </c>
      <c r="F2164" s="194" t="s">
        <v>2882</v>
      </c>
      <c r="G2164" s="195" t="s">
        <v>353</v>
      </c>
      <c r="H2164" s="196">
        <v>50</v>
      </c>
      <c r="I2164" s="197"/>
      <c r="J2164" s="196">
        <f t="shared" si="100"/>
        <v>0</v>
      </c>
      <c r="K2164" s="198"/>
      <c r="L2164" s="199"/>
      <c r="M2164" s="200" t="s">
        <v>1</v>
      </c>
      <c r="N2164" s="201" t="s">
        <v>44</v>
      </c>
      <c r="O2164" s="59"/>
      <c r="P2164" s="155">
        <f t="shared" si="101"/>
        <v>0</v>
      </c>
      <c r="Q2164" s="155">
        <v>0</v>
      </c>
      <c r="R2164" s="155">
        <f t="shared" si="102"/>
        <v>0</v>
      </c>
      <c r="S2164" s="155">
        <v>0</v>
      </c>
      <c r="T2164" s="156">
        <f t="shared" si="103"/>
        <v>0</v>
      </c>
      <c r="U2164" s="33"/>
      <c r="V2164" s="33"/>
      <c r="W2164" s="33"/>
      <c r="X2164" s="33"/>
      <c r="Y2164" s="33"/>
      <c r="Z2164" s="33"/>
      <c r="AA2164" s="33"/>
      <c r="AB2164" s="33"/>
      <c r="AC2164" s="33"/>
      <c r="AD2164" s="33"/>
      <c r="AE2164" s="33"/>
      <c r="AR2164" s="157" t="s">
        <v>2066</v>
      </c>
      <c r="AT2164" s="157" t="s">
        <v>345</v>
      </c>
      <c r="AU2164" s="157" t="s">
        <v>187</v>
      </c>
      <c r="AY2164" s="18" t="s">
        <v>169</v>
      </c>
      <c r="BE2164" s="158">
        <f t="shared" si="104"/>
        <v>0</v>
      </c>
      <c r="BF2164" s="158">
        <f t="shared" si="105"/>
        <v>0</v>
      </c>
      <c r="BG2164" s="158">
        <f t="shared" si="106"/>
        <v>0</v>
      </c>
      <c r="BH2164" s="158">
        <f t="shared" si="107"/>
        <v>0</v>
      </c>
      <c r="BI2164" s="158">
        <f t="shared" si="108"/>
        <v>0</v>
      </c>
      <c r="BJ2164" s="18" t="s">
        <v>176</v>
      </c>
      <c r="BK2164" s="159">
        <f t="shared" si="109"/>
        <v>0</v>
      </c>
      <c r="BL2164" s="18" t="s">
        <v>720</v>
      </c>
      <c r="BM2164" s="157" t="s">
        <v>2883</v>
      </c>
    </row>
    <row r="2165" spans="1:65" s="2" customFormat="1" ht="14.4" customHeight="1">
      <c r="A2165" s="33"/>
      <c r="B2165" s="145"/>
      <c r="C2165" s="192" t="s">
        <v>2884</v>
      </c>
      <c r="D2165" s="192" t="s">
        <v>345</v>
      </c>
      <c r="E2165" s="193" t="s">
        <v>2885</v>
      </c>
      <c r="F2165" s="194" t="s">
        <v>2886</v>
      </c>
      <c r="G2165" s="195" t="s">
        <v>369</v>
      </c>
      <c r="H2165" s="196">
        <v>4</v>
      </c>
      <c r="I2165" s="197"/>
      <c r="J2165" s="196">
        <f t="shared" si="100"/>
        <v>0</v>
      </c>
      <c r="K2165" s="198"/>
      <c r="L2165" s="199"/>
      <c r="M2165" s="200" t="s">
        <v>1</v>
      </c>
      <c r="N2165" s="201" t="s">
        <v>44</v>
      </c>
      <c r="O2165" s="59"/>
      <c r="P2165" s="155">
        <f t="shared" si="101"/>
        <v>0</v>
      </c>
      <c r="Q2165" s="155">
        <v>0</v>
      </c>
      <c r="R2165" s="155">
        <f t="shared" si="102"/>
        <v>0</v>
      </c>
      <c r="S2165" s="155">
        <v>0</v>
      </c>
      <c r="T2165" s="156">
        <f t="shared" si="103"/>
        <v>0</v>
      </c>
      <c r="U2165" s="33"/>
      <c r="V2165" s="33"/>
      <c r="W2165" s="33"/>
      <c r="X2165" s="33"/>
      <c r="Y2165" s="33"/>
      <c r="Z2165" s="33"/>
      <c r="AA2165" s="33"/>
      <c r="AB2165" s="33"/>
      <c r="AC2165" s="33"/>
      <c r="AD2165" s="33"/>
      <c r="AE2165" s="33"/>
      <c r="AR2165" s="157" t="s">
        <v>2066</v>
      </c>
      <c r="AT2165" s="157" t="s">
        <v>345</v>
      </c>
      <c r="AU2165" s="157" t="s">
        <v>187</v>
      </c>
      <c r="AY2165" s="18" t="s">
        <v>169</v>
      </c>
      <c r="BE2165" s="158">
        <f t="shared" si="104"/>
        <v>0</v>
      </c>
      <c r="BF2165" s="158">
        <f t="shared" si="105"/>
        <v>0</v>
      </c>
      <c r="BG2165" s="158">
        <f t="shared" si="106"/>
        <v>0</v>
      </c>
      <c r="BH2165" s="158">
        <f t="shared" si="107"/>
        <v>0</v>
      </c>
      <c r="BI2165" s="158">
        <f t="shared" si="108"/>
        <v>0</v>
      </c>
      <c r="BJ2165" s="18" t="s">
        <v>176</v>
      </c>
      <c r="BK2165" s="159">
        <f t="shared" si="109"/>
        <v>0</v>
      </c>
      <c r="BL2165" s="18" t="s">
        <v>720</v>
      </c>
      <c r="BM2165" s="157" t="s">
        <v>2887</v>
      </c>
    </row>
    <row r="2166" spans="1:65" s="2" customFormat="1" ht="14.4" customHeight="1">
      <c r="A2166" s="33"/>
      <c r="B2166" s="145"/>
      <c r="C2166" s="192" t="s">
        <v>2888</v>
      </c>
      <c r="D2166" s="192" t="s">
        <v>345</v>
      </c>
      <c r="E2166" s="193" t="s">
        <v>2889</v>
      </c>
      <c r="F2166" s="194" t="s">
        <v>2890</v>
      </c>
      <c r="G2166" s="195" t="s">
        <v>369</v>
      </c>
      <c r="H2166" s="196">
        <v>15</v>
      </c>
      <c r="I2166" s="197"/>
      <c r="J2166" s="196">
        <f t="shared" si="100"/>
        <v>0</v>
      </c>
      <c r="K2166" s="198"/>
      <c r="L2166" s="199"/>
      <c r="M2166" s="200" t="s">
        <v>1</v>
      </c>
      <c r="N2166" s="201" t="s">
        <v>44</v>
      </c>
      <c r="O2166" s="59"/>
      <c r="P2166" s="155">
        <f t="shared" si="101"/>
        <v>0</v>
      </c>
      <c r="Q2166" s="155">
        <v>0</v>
      </c>
      <c r="R2166" s="155">
        <f t="shared" si="102"/>
        <v>0</v>
      </c>
      <c r="S2166" s="155">
        <v>0</v>
      </c>
      <c r="T2166" s="156">
        <f t="shared" si="103"/>
        <v>0</v>
      </c>
      <c r="U2166" s="33"/>
      <c r="V2166" s="33"/>
      <c r="W2166" s="33"/>
      <c r="X2166" s="33"/>
      <c r="Y2166" s="33"/>
      <c r="Z2166" s="33"/>
      <c r="AA2166" s="33"/>
      <c r="AB2166" s="33"/>
      <c r="AC2166" s="33"/>
      <c r="AD2166" s="33"/>
      <c r="AE2166" s="33"/>
      <c r="AR2166" s="157" t="s">
        <v>2066</v>
      </c>
      <c r="AT2166" s="157" t="s">
        <v>345</v>
      </c>
      <c r="AU2166" s="157" t="s">
        <v>187</v>
      </c>
      <c r="AY2166" s="18" t="s">
        <v>169</v>
      </c>
      <c r="BE2166" s="158">
        <f t="shared" si="104"/>
        <v>0</v>
      </c>
      <c r="BF2166" s="158">
        <f t="shared" si="105"/>
        <v>0</v>
      </c>
      <c r="BG2166" s="158">
        <f t="shared" si="106"/>
        <v>0</v>
      </c>
      <c r="BH2166" s="158">
        <f t="shared" si="107"/>
        <v>0</v>
      </c>
      <c r="BI2166" s="158">
        <f t="shared" si="108"/>
        <v>0</v>
      </c>
      <c r="BJ2166" s="18" t="s">
        <v>176</v>
      </c>
      <c r="BK2166" s="159">
        <f t="shared" si="109"/>
        <v>0</v>
      </c>
      <c r="BL2166" s="18" t="s">
        <v>720</v>
      </c>
      <c r="BM2166" s="157" t="s">
        <v>2891</v>
      </c>
    </row>
    <row r="2167" spans="1:65" s="2" customFormat="1" ht="14.4" customHeight="1">
      <c r="A2167" s="33"/>
      <c r="B2167" s="145"/>
      <c r="C2167" s="192" t="s">
        <v>2892</v>
      </c>
      <c r="D2167" s="192" t="s">
        <v>345</v>
      </c>
      <c r="E2167" s="193" t="s">
        <v>2893</v>
      </c>
      <c r="F2167" s="194" t="s">
        <v>2894</v>
      </c>
      <c r="G2167" s="195" t="s">
        <v>369</v>
      </c>
      <c r="H2167" s="196">
        <v>3</v>
      </c>
      <c r="I2167" s="197"/>
      <c r="J2167" s="196">
        <f t="shared" si="100"/>
        <v>0</v>
      </c>
      <c r="K2167" s="198"/>
      <c r="L2167" s="199"/>
      <c r="M2167" s="200" t="s">
        <v>1</v>
      </c>
      <c r="N2167" s="201" t="s">
        <v>44</v>
      </c>
      <c r="O2167" s="59"/>
      <c r="P2167" s="155">
        <f t="shared" si="101"/>
        <v>0</v>
      </c>
      <c r="Q2167" s="155">
        <v>0</v>
      </c>
      <c r="R2167" s="155">
        <f t="shared" si="102"/>
        <v>0</v>
      </c>
      <c r="S2167" s="155">
        <v>0</v>
      </c>
      <c r="T2167" s="156">
        <f t="shared" si="103"/>
        <v>0</v>
      </c>
      <c r="U2167" s="33"/>
      <c r="V2167" s="33"/>
      <c r="W2167" s="33"/>
      <c r="X2167" s="33"/>
      <c r="Y2167" s="33"/>
      <c r="Z2167" s="33"/>
      <c r="AA2167" s="33"/>
      <c r="AB2167" s="33"/>
      <c r="AC2167" s="33"/>
      <c r="AD2167" s="33"/>
      <c r="AE2167" s="33"/>
      <c r="AR2167" s="157" t="s">
        <v>2066</v>
      </c>
      <c r="AT2167" s="157" t="s">
        <v>345</v>
      </c>
      <c r="AU2167" s="157" t="s">
        <v>187</v>
      </c>
      <c r="AY2167" s="18" t="s">
        <v>169</v>
      </c>
      <c r="BE2167" s="158">
        <f t="shared" si="104"/>
        <v>0</v>
      </c>
      <c r="BF2167" s="158">
        <f t="shared" si="105"/>
        <v>0</v>
      </c>
      <c r="BG2167" s="158">
        <f t="shared" si="106"/>
        <v>0</v>
      </c>
      <c r="BH2167" s="158">
        <f t="shared" si="107"/>
        <v>0</v>
      </c>
      <c r="BI2167" s="158">
        <f t="shared" si="108"/>
        <v>0</v>
      </c>
      <c r="BJ2167" s="18" t="s">
        <v>176</v>
      </c>
      <c r="BK2167" s="159">
        <f t="shared" si="109"/>
        <v>0</v>
      </c>
      <c r="BL2167" s="18" t="s">
        <v>720</v>
      </c>
      <c r="BM2167" s="157" t="s">
        <v>2895</v>
      </c>
    </row>
    <row r="2168" spans="1:65" s="2" customFormat="1" ht="14.4" customHeight="1">
      <c r="A2168" s="33"/>
      <c r="B2168" s="145"/>
      <c r="C2168" s="192" t="s">
        <v>2896</v>
      </c>
      <c r="D2168" s="192" t="s">
        <v>345</v>
      </c>
      <c r="E2168" s="193" t="s">
        <v>2897</v>
      </c>
      <c r="F2168" s="194" t="s">
        <v>2898</v>
      </c>
      <c r="G2168" s="195" t="s">
        <v>369</v>
      </c>
      <c r="H2168" s="196">
        <v>10</v>
      </c>
      <c r="I2168" s="197"/>
      <c r="J2168" s="196">
        <f t="shared" si="100"/>
        <v>0</v>
      </c>
      <c r="K2168" s="198"/>
      <c r="L2168" s="199"/>
      <c r="M2168" s="200" t="s">
        <v>1</v>
      </c>
      <c r="N2168" s="201" t="s">
        <v>44</v>
      </c>
      <c r="O2168" s="59"/>
      <c r="P2168" s="155">
        <f t="shared" si="101"/>
        <v>0</v>
      </c>
      <c r="Q2168" s="155">
        <v>0</v>
      </c>
      <c r="R2168" s="155">
        <f t="shared" si="102"/>
        <v>0</v>
      </c>
      <c r="S2168" s="155">
        <v>0</v>
      </c>
      <c r="T2168" s="156">
        <f t="shared" si="103"/>
        <v>0</v>
      </c>
      <c r="U2168" s="33"/>
      <c r="V2168" s="33"/>
      <c r="W2168" s="33"/>
      <c r="X2168" s="33"/>
      <c r="Y2168" s="33"/>
      <c r="Z2168" s="33"/>
      <c r="AA2168" s="33"/>
      <c r="AB2168" s="33"/>
      <c r="AC2168" s="33"/>
      <c r="AD2168" s="33"/>
      <c r="AE2168" s="33"/>
      <c r="AR2168" s="157" t="s">
        <v>2066</v>
      </c>
      <c r="AT2168" s="157" t="s">
        <v>345</v>
      </c>
      <c r="AU2168" s="157" t="s">
        <v>187</v>
      </c>
      <c r="AY2168" s="18" t="s">
        <v>169</v>
      </c>
      <c r="BE2168" s="158">
        <f t="shared" si="104"/>
        <v>0</v>
      </c>
      <c r="BF2168" s="158">
        <f t="shared" si="105"/>
        <v>0</v>
      </c>
      <c r="BG2168" s="158">
        <f t="shared" si="106"/>
        <v>0</v>
      </c>
      <c r="BH2168" s="158">
        <f t="shared" si="107"/>
        <v>0</v>
      </c>
      <c r="BI2168" s="158">
        <f t="shared" si="108"/>
        <v>0</v>
      </c>
      <c r="BJ2168" s="18" t="s">
        <v>176</v>
      </c>
      <c r="BK2168" s="159">
        <f t="shared" si="109"/>
        <v>0</v>
      </c>
      <c r="BL2168" s="18" t="s">
        <v>720</v>
      </c>
      <c r="BM2168" s="157" t="s">
        <v>2899</v>
      </c>
    </row>
    <row r="2169" spans="1:65" s="2" customFormat="1" ht="14.4" customHeight="1">
      <c r="A2169" s="33"/>
      <c r="B2169" s="145"/>
      <c r="C2169" s="192" t="s">
        <v>2900</v>
      </c>
      <c r="D2169" s="192" t="s">
        <v>345</v>
      </c>
      <c r="E2169" s="193" t="s">
        <v>2901</v>
      </c>
      <c r="F2169" s="194" t="s">
        <v>2902</v>
      </c>
      <c r="G2169" s="195" t="s">
        <v>369</v>
      </c>
      <c r="H2169" s="196">
        <v>10</v>
      </c>
      <c r="I2169" s="197"/>
      <c r="J2169" s="196">
        <f t="shared" si="100"/>
        <v>0</v>
      </c>
      <c r="K2169" s="198"/>
      <c r="L2169" s="199"/>
      <c r="M2169" s="200" t="s">
        <v>1</v>
      </c>
      <c r="N2169" s="201" t="s">
        <v>44</v>
      </c>
      <c r="O2169" s="59"/>
      <c r="P2169" s="155">
        <f t="shared" si="101"/>
        <v>0</v>
      </c>
      <c r="Q2169" s="155">
        <v>0</v>
      </c>
      <c r="R2169" s="155">
        <f t="shared" si="102"/>
        <v>0</v>
      </c>
      <c r="S2169" s="155">
        <v>0</v>
      </c>
      <c r="T2169" s="156">
        <f t="shared" si="103"/>
        <v>0</v>
      </c>
      <c r="U2169" s="33"/>
      <c r="V2169" s="33"/>
      <c r="W2169" s="33"/>
      <c r="X2169" s="33"/>
      <c r="Y2169" s="33"/>
      <c r="Z2169" s="33"/>
      <c r="AA2169" s="33"/>
      <c r="AB2169" s="33"/>
      <c r="AC2169" s="33"/>
      <c r="AD2169" s="33"/>
      <c r="AE2169" s="33"/>
      <c r="AR2169" s="157" t="s">
        <v>2066</v>
      </c>
      <c r="AT2169" s="157" t="s">
        <v>345</v>
      </c>
      <c r="AU2169" s="157" t="s">
        <v>187</v>
      </c>
      <c r="AY2169" s="18" t="s">
        <v>169</v>
      </c>
      <c r="BE2169" s="158">
        <f t="shared" si="104"/>
        <v>0</v>
      </c>
      <c r="BF2169" s="158">
        <f t="shared" si="105"/>
        <v>0</v>
      </c>
      <c r="BG2169" s="158">
        <f t="shared" si="106"/>
        <v>0</v>
      </c>
      <c r="BH2169" s="158">
        <f t="shared" si="107"/>
        <v>0</v>
      </c>
      <c r="BI2169" s="158">
        <f t="shared" si="108"/>
        <v>0</v>
      </c>
      <c r="BJ2169" s="18" t="s">
        <v>176</v>
      </c>
      <c r="BK2169" s="159">
        <f t="shared" si="109"/>
        <v>0</v>
      </c>
      <c r="BL2169" s="18" t="s">
        <v>720</v>
      </c>
      <c r="BM2169" s="157" t="s">
        <v>2903</v>
      </c>
    </row>
    <row r="2170" spans="1:65" s="2" customFormat="1" ht="14.4" customHeight="1">
      <c r="A2170" s="33"/>
      <c r="B2170" s="145"/>
      <c r="C2170" s="192" t="s">
        <v>2904</v>
      </c>
      <c r="D2170" s="192" t="s">
        <v>345</v>
      </c>
      <c r="E2170" s="193" t="s">
        <v>2905</v>
      </c>
      <c r="F2170" s="194" t="s">
        <v>2906</v>
      </c>
      <c r="G2170" s="195" t="s">
        <v>369</v>
      </c>
      <c r="H2170" s="196">
        <v>3</v>
      </c>
      <c r="I2170" s="197"/>
      <c r="J2170" s="196">
        <f t="shared" si="100"/>
        <v>0</v>
      </c>
      <c r="K2170" s="198"/>
      <c r="L2170" s="199"/>
      <c r="M2170" s="200" t="s">
        <v>1</v>
      </c>
      <c r="N2170" s="201" t="s">
        <v>44</v>
      </c>
      <c r="O2170" s="59"/>
      <c r="P2170" s="155">
        <f t="shared" si="101"/>
        <v>0</v>
      </c>
      <c r="Q2170" s="155">
        <v>0</v>
      </c>
      <c r="R2170" s="155">
        <f t="shared" si="102"/>
        <v>0</v>
      </c>
      <c r="S2170" s="155">
        <v>0</v>
      </c>
      <c r="T2170" s="156">
        <f t="shared" si="103"/>
        <v>0</v>
      </c>
      <c r="U2170" s="33"/>
      <c r="V2170" s="33"/>
      <c r="W2170" s="33"/>
      <c r="X2170" s="33"/>
      <c r="Y2170" s="33"/>
      <c r="Z2170" s="33"/>
      <c r="AA2170" s="33"/>
      <c r="AB2170" s="33"/>
      <c r="AC2170" s="33"/>
      <c r="AD2170" s="33"/>
      <c r="AE2170" s="33"/>
      <c r="AR2170" s="157" t="s">
        <v>2066</v>
      </c>
      <c r="AT2170" s="157" t="s">
        <v>345</v>
      </c>
      <c r="AU2170" s="157" t="s">
        <v>187</v>
      </c>
      <c r="AY2170" s="18" t="s">
        <v>169</v>
      </c>
      <c r="BE2170" s="158">
        <f t="shared" si="104"/>
        <v>0</v>
      </c>
      <c r="BF2170" s="158">
        <f t="shared" si="105"/>
        <v>0</v>
      </c>
      <c r="BG2170" s="158">
        <f t="shared" si="106"/>
        <v>0</v>
      </c>
      <c r="BH2170" s="158">
        <f t="shared" si="107"/>
        <v>0</v>
      </c>
      <c r="BI2170" s="158">
        <f t="shared" si="108"/>
        <v>0</v>
      </c>
      <c r="BJ2170" s="18" t="s">
        <v>176</v>
      </c>
      <c r="BK2170" s="159">
        <f t="shared" si="109"/>
        <v>0</v>
      </c>
      <c r="BL2170" s="18" t="s">
        <v>720</v>
      </c>
      <c r="BM2170" s="157" t="s">
        <v>2907</v>
      </c>
    </row>
    <row r="2171" spans="1:65" s="2" customFormat="1" ht="14.4" customHeight="1">
      <c r="A2171" s="33"/>
      <c r="B2171" s="145"/>
      <c r="C2171" s="192" t="s">
        <v>2908</v>
      </c>
      <c r="D2171" s="192" t="s">
        <v>345</v>
      </c>
      <c r="E2171" s="193" t="s">
        <v>2909</v>
      </c>
      <c r="F2171" s="194" t="s">
        <v>2910</v>
      </c>
      <c r="G2171" s="195" t="s">
        <v>369</v>
      </c>
      <c r="H2171" s="196">
        <v>6</v>
      </c>
      <c r="I2171" s="197"/>
      <c r="J2171" s="196">
        <f t="shared" si="100"/>
        <v>0</v>
      </c>
      <c r="K2171" s="198"/>
      <c r="L2171" s="199"/>
      <c r="M2171" s="200" t="s">
        <v>1</v>
      </c>
      <c r="N2171" s="201" t="s">
        <v>44</v>
      </c>
      <c r="O2171" s="59"/>
      <c r="P2171" s="155">
        <f t="shared" si="101"/>
        <v>0</v>
      </c>
      <c r="Q2171" s="155">
        <v>0</v>
      </c>
      <c r="R2171" s="155">
        <f t="shared" si="102"/>
        <v>0</v>
      </c>
      <c r="S2171" s="155">
        <v>0</v>
      </c>
      <c r="T2171" s="156">
        <f t="shared" si="103"/>
        <v>0</v>
      </c>
      <c r="U2171" s="33"/>
      <c r="V2171" s="33"/>
      <c r="W2171" s="33"/>
      <c r="X2171" s="33"/>
      <c r="Y2171" s="33"/>
      <c r="Z2171" s="33"/>
      <c r="AA2171" s="33"/>
      <c r="AB2171" s="33"/>
      <c r="AC2171" s="33"/>
      <c r="AD2171" s="33"/>
      <c r="AE2171" s="33"/>
      <c r="AR2171" s="157" t="s">
        <v>2066</v>
      </c>
      <c r="AT2171" s="157" t="s">
        <v>345</v>
      </c>
      <c r="AU2171" s="157" t="s">
        <v>187</v>
      </c>
      <c r="AY2171" s="18" t="s">
        <v>169</v>
      </c>
      <c r="BE2171" s="158">
        <f t="shared" si="104"/>
        <v>0</v>
      </c>
      <c r="BF2171" s="158">
        <f t="shared" si="105"/>
        <v>0</v>
      </c>
      <c r="BG2171" s="158">
        <f t="shared" si="106"/>
        <v>0</v>
      </c>
      <c r="BH2171" s="158">
        <f t="shared" si="107"/>
        <v>0</v>
      </c>
      <c r="BI2171" s="158">
        <f t="shared" si="108"/>
        <v>0</v>
      </c>
      <c r="BJ2171" s="18" t="s">
        <v>176</v>
      </c>
      <c r="BK2171" s="159">
        <f t="shared" si="109"/>
        <v>0</v>
      </c>
      <c r="BL2171" s="18" t="s">
        <v>720</v>
      </c>
      <c r="BM2171" s="157" t="s">
        <v>2911</v>
      </c>
    </row>
    <row r="2172" spans="1:65" s="2" customFormat="1" ht="14.4" customHeight="1">
      <c r="A2172" s="33"/>
      <c r="B2172" s="145"/>
      <c r="C2172" s="192" t="s">
        <v>2912</v>
      </c>
      <c r="D2172" s="192" t="s">
        <v>345</v>
      </c>
      <c r="E2172" s="193" t="s">
        <v>2913</v>
      </c>
      <c r="F2172" s="194" t="s">
        <v>2914</v>
      </c>
      <c r="G2172" s="195" t="s">
        <v>369</v>
      </c>
      <c r="H2172" s="196">
        <v>14</v>
      </c>
      <c r="I2172" s="197"/>
      <c r="J2172" s="196">
        <f t="shared" si="100"/>
        <v>0</v>
      </c>
      <c r="K2172" s="198"/>
      <c r="L2172" s="199"/>
      <c r="M2172" s="200" t="s">
        <v>1</v>
      </c>
      <c r="N2172" s="201" t="s">
        <v>44</v>
      </c>
      <c r="O2172" s="59"/>
      <c r="P2172" s="155">
        <f t="shared" si="101"/>
        <v>0</v>
      </c>
      <c r="Q2172" s="155">
        <v>0</v>
      </c>
      <c r="R2172" s="155">
        <f t="shared" si="102"/>
        <v>0</v>
      </c>
      <c r="S2172" s="155">
        <v>0</v>
      </c>
      <c r="T2172" s="156">
        <f t="shared" si="103"/>
        <v>0</v>
      </c>
      <c r="U2172" s="33"/>
      <c r="V2172" s="33"/>
      <c r="W2172" s="33"/>
      <c r="X2172" s="33"/>
      <c r="Y2172" s="33"/>
      <c r="Z2172" s="33"/>
      <c r="AA2172" s="33"/>
      <c r="AB2172" s="33"/>
      <c r="AC2172" s="33"/>
      <c r="AD2172" s="33"/>
      <c r="AE2172" s="33"/>
      <c r="AR2172" s="157" t="s">
        <v>2066</v>
      </c>
      <c r="AT2172" s="157" t="s">
        <v>345</v>
      </c>
      <c r="AU2172" s="157" t="s">
        <v>187</v>
      </c>
      <c r="AY2172" s="18" t="s">
        <v>169</v>
      </c>
      <c r="BE2172" s="158">
        <f t="shared" si="104"/>
        <v>0</v>
      </c>
      <c r="BF2172" s="158">
        <f t="shared" si="105"/>
        <v>0</v>
      </c>
      <c r="BG2172" s="158">
        <f t="shared" si="106"/>
        <v>0</v>
      </c>
      <c r="BH2172" s="158">
        <f t="shared" si="107"/>
        <v>0</v>
      </c>
      <c r="BI2172" s="158">
        <f t="shared" si="108"/>
        <v>0</v>
      </c>
      <c r="BJ2172" s="18" t="s">
        <v>176</v>
      </c>
      <c r="BK2172" s="159">
        <f t="shared" si="109"/>
        <v>0</v>
      </c>
      <c r="BL2172" s="18" t="s">
        <v>720</v>
      </c>
      <c r="BM2172" s="157" t="s">
        <v>2915</v>
      </c>
    </row>
    <row r="2173" spans="1:65" s="2" customFormat="1" ht="14.4" customHeight="1">
      <c r="A2173" s="33"/>
      <c r="B2173" s="145"/>
      <c r="C2173" s="192" t="s">
        <v>2916</v>
      </c>
      <c r="D2173" s="192" t="s">
        <v>345</v>
      </c>
      <c r="E2173" s="193" t="s">
        <v>2917</v>
      </c>
      <c r="F2173" s="194" t="s">
        <v>2685</v>
      </c>
      <c r="G2173" s="195" t="s">
        <v>174</v>
      </c>
      <c r="H2173" s="196">
        <v>1</v>
      </c>
      <c r="I2173" s="197"/>
      <c r="J2173" s="196">
        <f t="shared" si="100"/>
        <v>0</v>
      </c>
      <c r="K2173" s="198"/>
      <c r="L2173" s="199"/>
      <c r="M2173" s="200" t="s">
        <v>1</v>
      </c>
      <c r="N2173" s="201" t="s">
        <v>44</v>
      </c>
      <c r="O2173" s="59"/>
      <c r="P2173" s="155">
        <f t="shared" si="101"/>
        <v>0</v>
      </c>
      <c r="Q2173" s="155">
        <v>0</v>
      </c>
      <c r="R2173" s="155">
        <f t="shared" si="102"/>
        <v>0</v>
      </c>
      <c r="S2173" s="155">
        <v>0</v>
      </c>
      <c r="T2173" s="156">
        <f t="shared" si="103"/>
        <v>0</v>
      </c>
      <c r="U2173" s="33"/>
      <c r="V2173" s="33"/>
      <c r="W2173" s="33"/>
      <c r="X2173" s="33"/>
      <c r="Y2173" s="33"/>
      <c r="Z2173" s="33"/>
      <c r="AA2173" s="33"/>
      <c r="AB2173" s="33"/>
      <c r="AC2173" s="33"/>
      <c r="AD2173" s="33"/>
      <c r="AE2173" s="33"/>
      <c r="AR2173" s="157" t="s">
        <v>2066</v>
      </c>
      <c r="AT2173" s="157" t="s">
        <v>345</v>
      </c>
      <c r="AU2173" s="157" t="s">
        <v>187</v>
      </c>
      <c r="AY2173" s="18" t="s">
        <v>169</v>
      </c>
      <c r="BE2173" s="158">
        <f t="shared" si="104"/>
        <v>0</v>
      </c>
      <c r="BF2173" s="158">
        <f t="shared" si="105"/>
        <v>0</v>
      </c>
      <c r="BG2173" s="158">
        <f t="shared" si="106"/>
        <v>0</v>
      </c>
      <c r="BH2173" s="158">
        <f t="shared" si="107"/>
        <v>0</v>
      </c>
      <c r="BI2173" s="158">
        <f t="shared" si="108"/>
        <v>0</v>
      </c>
      <c r="BJ2173" s="18" t="s">
        <v>176</v>
      </c>
      <c r="BK2173" s="159">
        <f t="shared" si="109"/>
        <v>0</v>
      </c>
      <c r="BL2173" s="18" t="s">
        <v>720</v>
      </c>
      <c r="BM2173" s="157" t="s">
        <v>2918</v>
      </c>
    </row>
    <row r="2174" spans="1:65" s="12" customFormat="1" ht="20.9" customHeight="1">
      <c r="B2174" s="132"/>
      <c r="D2174" s="133" t="s">
        <v>77</v>
      </c>
      <c r="E2174" s="143" t="s">
        <v>2919</v>
      </c>
      <c r="F2174" s="143" t="s">
        <v>2920</v>
      </c>
      <c r="I2174" s="135"/>
      <c r="J2174" s="144">
        <f>BK2174</f>
        <v>0</v>
      </c>
      <c r="L2174" s="132"/>
      <c r="M2174" s="137"/>
      <c r="N2174" s="138"/>
      <c r="O2174" s="138"/>
      <c r="P2174" s="139">
        <f>SUM(P2175:P2188)</f>
        <v>0</v>
      </c>
      <c r="Q2174" s="138"/>
      <c r="R2174" s="139">
        <f>SUM(R2175:R2188)</f>
        <v>0</v>
      </c>
      <c r="S2174" s="138"/>
      <c r="T2174" s="140">
        <f>SUM(T2175:T2188)</f>
        <v>0</v>
      </c>
      <c r="AR2174" s="133" t="s">
        <v>187</v>
      </c>
      <c r="AT2174" s="141" t="s">
        <v>77</v>
      </c>
      <c r="AU2174" s="141" t="s">
        <v>176</v>
      </c>
      <c r="AY2174" s="133" t="s">
        <v>169</v>
      </c>
      <c r="BK2174" s="142">
        <f>SUM(BK2175:BK2188)</f>
        <v>0</v>
      </c>
    </row>
    <row r="2175" spans="1:65" s="2" customFormat="1" ht="14.4" customHeight="1">
      <c r="A2175" s="33"/>
      <c r="B2175" s="145"/>
      <c r="C2175" s="192" t="s">
        <v>2921</v>
      </c>
      <c r="D2175" s="192" t="s">
        <v>345</v>
      </c>
      <c r="E2175" s="193" t="s">
        <v>2922</v>
      </c>
      <c r="F2175" s="194" t="s">
        <v>2865</v>
      </c>
      <c r="G2175" s="195" t="s">
        <v>2866</v>
      </c>
      <c r="H2175" s="196">
        <v>18</v>
      </c>
      <c r="I2175" s="197"/>
      <c r="J2175" s="196">
        <f t="shared" ref="J2175:J2188" si="110">ROUND(I2175*H2175,3)</f>
        <v>0</v>
      </c>
      <c r="K2175" s="198"/>
      <c r="L2175" s="199"/>
      <c r="M2175" s="200" t="s">
        <v>1</v>
      </c>
      <c r="N2175" s="201" t="s">
        <v>44</v>
      </c>
      <c r="O2175" s="59"/>
      <c r="P2175" s="155">
        <f t="shared" ref="P2175:P2188" si="111">O2175*H2175</f>
        <v>0</v>
      </c>
      <c r="Q2175" s="155">
        <v>0</v>
      </c>
      <c r="R2175" s="155">
        <f t="shared" ref="R2175:R2188" si="112">Q2175*H2175</f>
        <v>0</v>
      </c>
      <c r="S2175" s="155">
        <v>0</v>
      </c>
      <c r="T2175" s="156">
        <f t="shared" ref="T2175:T2188" si="113">S2175*H2175</f>
        <v>0</v>
      </c>
      <c r="U2175" s="33"/>
      <c r="V2175" s="33"/>
      <c r="W2175" s="33"/>
      <c r="X2175" s="33"/>
      <c r="Y2175" s="33"/>
      <c r="Z2175" s="33"/>
      <c r="AA2175" s="33"/>
      <c r="AB2175" s="33"/>
      <c r="AC2175" s="33"/>
      <c r="AD2175" s="33"/>
      <c r="AE2175" s="33"/>
      <c r="AR2175" s="157" t="s">
        <v>2066</v>
      </c>
      <c r="AT2175" s="157" t="s">
        <v>345</v>
      </c>
      <c r="AU2175" s="157" t="s">
        <v>187</v>
      </c>
      <c r="AY2175" s="18" t="s">
        <v>169</v>
      </c>
      <c r="BE2175" s="158">
        <f t="shared" ref="BE2175:BE2188" si="114">IF(N2175="základná",J2175,0)</f>
        <v>0</v>
      </c>
      <c r="BF2175" s="158">
        <f t="shared" ref="BF2175:BF2188" si="115">IF(N2175="znížená",J2175,0)</f>
        <v>0</v>
      </c>
      <c r="BG2175" s="158">
        <f t="shared" ref="BG2175:BG2188" si="116">IF(N2175="zákl. prenesená",J2175,0)</f>
        <v>0</v>
      </c>
      <c r="BH2175" s="158">
        <f t="shared" ref="BH2175:BH2188" si="117">IF(N2175="zníž. prenesená",J2175,0)</f>
        <v>0</v>
      </c>
      <c r="BI2175" s="158">
        <f t="shared" ref="BI2175:BI2188" si="118">IF(N2175="nulová",J2175,0)</f>
        <v>0</v>
      </c>
      <c r="BJ2175" s="18" t="s">
        <v>176</v>
      </c>
      <c r="BK2175" s="159">
        <f t="shared" ref="BK2175:BK2188" si="119">ROUND(I2175*H2175,3)</f>
        <v>0</v>
      </c>
      <c r="BL2175" s="18" t="s">
        <v>720</v>
      </c>
      <c r="BM2175" s="157" t="s">
        <v>2923</v>
      </c>
    </row>
    <row r="2176" spans="1:65" s="2" customFormat="1" ht="14.4" customHeight="1">
      <c r="A2176" s="33"/>
      <c r="B2176" s="145"/>
      <c r="C2176" s="192" t="s">
        <v>2924</v>
      </c>
      <c r="D2176" s="192" t="s">
        <v>345</v>
      </c>
      <c r="E2176" s="193" t="s">
        <v>2925</v>
      </c>
      <c r="F2176" s="194" t="s">
        <v>2870</v>
      </c>
      <c r="G2176" s="195" t="s">
        <v>2866</v>
      </c>
      <c r="H2176" s="196">
        <v>22</v>
      </c>
      <c r="I2176" s="197"/>
      <c r="J2176" s="196">
        <f t="shared" si="110"/>
        <v>0</v>
      </c>
      <c r="K2176" s="198"/>
      <c r="L2176" s="199"/>
      <c r="M2176" s="200" t="s">
        <v>1</v>
      </c>
      <c r="N2176" s="201" t="s">
        <v>44</v>
      </c>
      <c r="O2176" s="59"/>
      <c r="P2176" s="155">
        <f t="shared" si="111"/>
        <v>0</v>
      </c>
      <c r="Q2176" s="155">
        <v>0</v>
      </c>
      <c r="R2176" s="155">
        <f t="shared" si="112"/>
        <v>0</v>
      </c>
      <c r="S2176" s="155">
        <v>0</v>
      </c>
      <c r="T2176" s="156">
        <f t="shared" si="113"/>
        <v>0</v>
      </c>
      <c r="U2176" s="33"/>
      <c r="V2176" s="33"/>
      <c r="W2176" s="33"/>
      <c r="X2176" s="33"/>
      <c r="Y2176" s="33"/>
      <c r="Z2176" s="33"/>
      <c r="AA2176" s="33"/>
      <c r="AB2176" s="33"/>
      <c r="AC2176" s="33"/>
      <c r="AD2176" s="33"/>
      <c r="AE2176" s="33"/>
      <c r="AR2176" s="157" t="s">
        <v>2066</v>
      </c>
      <c r="AT2176" s="157" t="s">
        <v>345</v>
      </c>
      <c r="AU2176" s="157" t="s">
        <v>187</v>
      </c>
      <c r="AY2176" s="18" t="s">
        <v>169</v>
      </c>
      <c r="BE2176" s="158">
        <f t="shared" si="114"/>
        <v>0</v>
      </c>
      <c r="BF2176" s="158">
        <f t="shared" si="115"/>
        <v>0</v>
      </c>
      <c r="BG2176" s="158">
        <f t="shared" si="116"/>
        <v>0</v>
      </c>
      <c r="BH2176" s="158">
        <f t="shared" si="117"/>
        <v>0</v>
      </c>
      <c r="BI2176" s="158">
        <f t="shared" si="118"/>
        <v>0</v>
      </c>
      <c r="BJ2176" s="18" t="s">
        <v>176</v>
      </c>
      <c r="BK2176" s="159">
        <f t="shared" si="119"/>
        <v>0</v>
      </c>
      <c r="BL2176" s="18" t="s">
        <v>720</v>
      </c>
      <c r="BM2176" s="157" t="s">
        <v>2926</v>
      </c>
    </row>
    <row r="2177" spans="1:65" s="2" customFormat="1" ht="14.4" customHeight="1">
      <c r="A2177" s="33"/>
      <c r="B2177" s="145"/>
      <c r="C2177" s="192" t="s">
        <v>2927</v>
      </c>
      <c r="D2177" s="192" t="s">
        <v>345</v>
      </c>
      <c r="E2177" s="193" t="s">
        <v>2928</v>
      </c>
      <c r="F2177" s="194" t="s">
        <v>2874</v>
      </c>
      <c r="G2177" s="195" t="s">
        <v>2866</v>
      </c>
      <c r="H2177" s="196">
        <v>120</v>
      </c>
      <c r="I2177" s="197"/>
      <c r="J2177" s="196">
        <f t="shared" si="110"/>
        <v>0</v>
      </c>
      <c r="K2177" s="198"/>
      <c r="L2177" s="199"/>
      <c r="M2177" s="200" t="s">
        <v>1</v>
      </c>
      <c r="N2177" s="201" t="s">
        <v>44</v>
      </c>
      <c r="O2177" s="59"/>
      <c r="P2177" s="155">
        <f t="shared" si="111"/>
        <v>0</v>
      </c>
      <c r="Q2177" s="155">
        <v>0</v>
      </c>
      <c r="R2177" s="155">
        <f t="shared" si="112"/>
        <v>0</v>
      </c>
      <c r="S2177" s="155">
        <v>0</v>
      </c>
      <c r="T2177" s="156">
        <f t="shared" si="113"/>
        <v>0</v>
      </c>
      <c r="U2177" s="33"/>
      <c r="V2177" s="33"/>
      <c r="W2177" s="33"/>
      <c r="X2177" s="33"/>
      <c r="Y2177" s="33"/>
      <c r="Z2177" s="33"/>
      <c r="AA2177" s="33"/>
      <c r="AB2177" s="33"/>
      <c r="AC2177" s="33"/>
      <c r="AD2177" s="33"/>
      <c r="AE2177" s="33"/>
      <c r="AR2177" s="157" t="s">
        <v>2066</v>
      </c>
      <c r="AT2177" s="157" t="s">
        <v>345</v>
      </c>
      <c r="AU2177" s="157" t="s">
        <v>187</v>
      </c>
      <c r="AY2177" s="18" t="s">
        <v>169</v>
      </c>
      <c r="BE2177" s="158">
        <f t="shared" si="114"/>
        <v>0</v>
      </c>
      <c r="BF2177" s="158">
        <f t="shared" si="115"/>
        <v>0</v>
      </c>
      <c r="BG2177" s="158">
        <f t="shared" si="116"/>
        <v>0</v>
      </c>
      <c r="BH2177" s="158">
        <f t="shared" si="117"/>
        <v>0</v>
      </c>
      <c r="BI2177" s="158">
        <f t="shared" si="118"/>
        <v>0</v>
      </c>
      <c r="BJ2177" s="18" t="s">
        <v>176</v>
      </c>
      <c r="BK2177" s="159">
        <f t="shared" si="119"/>
        <v>0</v>
      </c>
      <c r="BL2177" s="18" t="s">
        <v>720</v>
      </c>
      <c r="BM2177" s="157" t="s">
        <v>2929</v>
      </c>
    </row>
    <row r="2178" spans="1:65" s="2" customFormat="1" ht="14.4" customHeight="1">
      <c r="A2178" s="33"/>
      <c r="B2178" s="145"/>
      <c r="C2178" s="192" t="s">
        <v>2930</v>
      </c>
      <c r="D2178" s="192" t="s">
        <v>345</v>
      </c>
      <c r="E2178" s="193" t="s">
        <v>2931</v>
      </c>
      <c r="F2178" s="194" t="s">
        <v>2878</v>
      </c>
      <c r="G2178" s="195" t="s">
        <v>369</v>
      </c>
      <c r="H2178" s="196">
        <v>7</v>
      </c>
      <c r="I2178" s="197"/>
      <c r="J2178" s="196">
        <f t="shared" si="110"/>
        <v>0</v>
      </c>
      <c r="K2178" s="198"/>
      <c r="L2178" s="199"/>
      <c r="M2178" s="200" t="s">
        <v>1</v>
      </c>
      <c r="N2178" s="201" t="s">
        <v>44</v>
      </c>
      <c r="O2178" s="59"/>
      <c r="P2178" s="155">
        <f t="shared" si="111"/>
        <v>0</v>
      </c>
      <c r="Q2178" s="155">
        <v>0</v>
      </c>
      <c r="R2178" s="155">
        <f t="shared" si="112"/>
        <v>0</v>
      </c>
      <c r="S2178" s="155">
        <v>0</v>
      </c>
      <c r="T2178" s="156">
        <f t="shared" si="113"/>
        <v>0</v>
      </c>
      <c r="U2178" s="33"/>
      <c r="V2178" s="33"/>
      <c r="W2178" s="33"/>
      <c r="X2178" s="33"/>
      <c r="Y2178" s="33"/>
      <c r="Z2178" s="33"/>
      <c r="AA2178" s="33"/>
      <c r="AB2178" s="33"/>
      <c r="AC2178" s="33"/>
      <c r="AD2178" s="33"/>
      <c r="AE2178" s="33"/>
      <c r="AR2178" s="157" t="s">
        <v>2066</v>
      </c>
      <c r="AT2178" s="157" t="s">
        <v>345</v>
      </c>
      <c r="AU2178" s="157" t="s">
        <v>187</v>
      </c>
      <c r="AY2178" s="18" t="s">
        <v>169</v>
      </c>
      <c r="BE2178" s="158">
        <f t="shared" si="114"/>
        <v>0</v>
      </c>
      <c r="BF2178" s="158">
        <f t="shared" si="115"/>
        <v>0</v>
      </c>
      <c r="BG2178" s="158">
        <f t="shared" si="116"/>
        <v>0</v>
      </c>
      <c r="BH2178" s="158">
        <f t="shared" si="117"/>
        <v>0</v>
      </c>
      <c r="BI2178" s="158">
        <f t="shared" si="118"/>
        <v>0</v>
      </c>
      <c r="BJ2178" s="18" t="s">
        <v>176</v>
      </c>
      <c r="BK2178" s="159">
        <f t="shared" si="119"/>
        <v>0</v>
      </c>
      <c r="BL2178" s="18" t="s">
        <v>720</v>
      </c>
      <c r="BM2178" s="157" t="s">
        <v>2932</v>
      </c>
    </row>
    <row r="2179" spans="1:65" s="2" customFormat="1" ht="14.4" customHeight="1">
      <c r="A2179" s="33"/>
      <c r="B2179" s="145"/>
      <c r="C2179" s="192" t="s">
        <v>2933</v>
      </c>
      <c r="D2179" s="192" t="s">
        <v>345</v>
      </c>
      <c r="E2179" s="193" t="s">
        <v>2934</v>
      </c>
      <c r="F2179" s="194" t="s">
        <v>2882</v>
      </c>
      <c r="G2179" s="195" t="s">
        <v>353</v>
      </c>
      <c r="H2179" s="196">
        <v>50</v>
      </c>
      <c r="I2179" s="197"/>
      <c r="J2179" s="196">
        <f t="shared" si="110"/>
        <v>0</v>
      </c>
      <c r="K2179" s="198"/>
      <c r="L2179" s="199"/>
      <c r="M2179" s="200" t="s">
        <v>1</v>
      </c>
      <c r="N2179" s="201" t="s">
        <v>44</v>
      </c>
      <c r="O2179" s="59"/>
      <c r="P2179" s="155">
        <f t="shared" si="111"/>
        <v>0</v>
      </c>
      <c r="Q2179" s="155">
        <v>0</v>
      </c>
      <c r="R2179" s="155">
        <f t="shared" si="112"/>
        <v>0</v>
      </c>
      <c r="S2179" s="155">
        <v>0</v>
      </c>
      <c r="T2179" s="156">
        <f t="shared" si="113"/>
        <v>0</v>
      </c>
      <c r="U2179" s="33"/>
      <c r="V2179" s="33"/>
      <c r="W2179" s="33"/>
      <c r="X2179" s="33"/>
      <c r="Y2179" s="33"/>
      <c r="Z2179" s="33"/>
      <c r="AA2179" s="33"/>
      <c r="AB2179" s="33"/>
      <c r="AC2179" s="33"/>
      <c r="AD2179" s="33"/>
      <c r="AE2179" s="33"/>
      <c r="AR2179" s="157" t="s">
        <v>2066</v>
      </c>
      <c r="AT2179" s="157" t="s">
        <v>345</v>
      </c>
      <c r="AU2179" s="157" t="s">
        <v>187</v>
      </c>
      <c r="AY2179" s="18" t="s">
        <v>169</v>
      </c>
      <c r="BE2179" s="158">
        <f t="shared" si="114"/>
        <v>0</v>
      </c>
      <c r="BF2179" s="158">
        <f t="shared" si="115"/>
        <v>0</v>
      </c>
      <c r="BG2179" s="158">
        <f t="shared" si="116"/>
        <v>0</v>
      </c>
      <c r="BH2179" s="158">
        <f t="shared" si="117"/>
        <v>0</v>
      </c>
      <c r="BI2179" s="158">
        <f t="shared" si="118"/>
        <v>0</v>
      </c>
      <c r="BJ2179" s="18" t="s">
        <v>176</v>
      </c>
      <c r="BK2179" s="159">
        <f t="shared" si="119"/>
        <v>0</v>
      </c>
      <c r="BL2179" s="18" t="s">
        <v>720</v>
      </c>
      <c r="BM2179" s="157" t="s">
        <v>2935</v>
      </c>
    </row>
    <row r="2180" spans="1:65" s="2" customFormat="1" ht="14.4" customHeight="1">
      <c r="A2180" s="33"/>
      <c r="B2180" s="145"/>
      <c r="C2180" s="192" t="s">
        <v>2936</v>
      </c>
      <c r="D2180" s="192" t="s">
        <v>345</v>
      </c>
      <c r="E2180" s="193" t="s">
        <v>2937</v>
      </c>
      <c r="F2180" s="194" t="s">
        <v>2886</v>
      </c>
      <c r="G2180" s="195" t="s">
        <v>369</v>
      </c>
      <c r="H2180" s="196">
        <v>4</v>
      </c>
      <c r="I2180" s="197"/>
      <c r="J2180" s="196">
        <f t="shared" si="110"/>
        <v>0</v>
      </c>
      <c r="K2180" s="198"/>
      <c r="L2180" s="199"/>
      <c r="M2180" s="200" t="s">
        <v>1</v>
      </c>
      <c r="N2180" s="201" t="s">
        <v>44</v>
      </c>
      <c r="O2180" s="59"/>
      <c r="P2180" s="155">
        <f t="shared" si="111"/>
        <v>0</v>
      </c>
      <c r="Q2180" s="155">
        <v>0</v>
      </c>
      <c r="R2180" s="155">
        <f t="shared" si="112"/>
        <v>0</v>
      </c>
      <c r="S2180" s="155">
        <v>0</v>
      </c>
      <c r="T2180" s="156">
        <f t="shared" si="113"/>
        <v>0</v>
      </c>
      <c r="U2180" s="33"/>
      <c r="V2180" s="33"/>
      <c r="W2180" s="33"/>
      <c r="X2180" s="33"/>
      <c r="Y2180" s="33"/>
      <c r="Z2180" s="33"/>
      <c r="AA2180" s="33"/>
      <c r="AB2180" s="33"/>
      <c r="AC2180" s="33"/>
      <c r="AD2180" s="33"/>
      <c r="AE2180" s="33"/>
      <c r="AR2180" s="157" t="s">
        <v>2066</v>
      </c>
      <c r="AT2180" s="157" t="s">
        <v>345</v>
      </c>
      <c r="AU2180" s="157" t="s">
        <v>187</v>
      </c>
      <c r="AY2180" s="18" t="s">
        <v>169</v>
      </c>
      <c r="BE2180" s="158">
        <f t="shared" si="114"/>
        <v>0</v>
      </c>
      <c r="BF2180" s="158">
        <f t="shared" si="115"/>
        <v>0</v>
      </c>
      <c r="BG2180" s="158">
        <f t="shared" si="116"/>
        <v>0</v>
      </c>
      <c r="BH2180" s="158">
        <f t="shared" si="117"/>
        <v>0</v>
      </c>
      <c r="BI2180" s="158">
        <f t="shared" si="118"/>
        <v>0</v>
      </c>
      <c r="BJ2180" s="18" t="s">
        <v>176</v>
      </c>
      <c r="BK2180" s="159">
        <f t="shared" si="119"/>
        <v>0</v>
      </c>
      <c r="BL2180" s="18" t="s">
        <v>720</v>
      </c>
      <c r="BM2180" s="157" t="s">
        <v>2938</v>
      </c>
    </row>
    <row r="2181" spans="1:65" s="2" customFormat="1" ht="14.4" customHeight="1">
      <c r="A2181" s="33"/>
      <c r="B2181" s="145"/>
      <c r="C2181" s="192" t="s">
        <v>2939</v>
      </c>
      <c r="D2181" s="192" t="s">
        <v>345</v>
      </c>
      <c r="E2181" s="193" t="s">
        <v>2940</v>
      </c>
      <c r="F2181" s="194" t="s">
        <v>2890</v>
      </c>
      <c r="G2181" s="195" t="s">
        <v>369</v>
      </c>
      <c r="H2181" s="196">
        <v>15</v>
      </c>
      <c r="I2181" s="197"/>
      <c r="J2181" s="196">
        <f t="shared" si="110"/>
        <v>0</v>
      </c>
      <c r="K2181" s="198"/>
      <c r="L2181" s="199"/>
      <c r="M2181" s="200" t="s">
        <v>1</v>
      </c>
      <c r="N2181" s="201" t="s">
        <v>44</v>
      </c>
      <c r="O2181" s="59"/>
      <c r="P2181" s="155">
        <f t="shared" si="111"/>
        <v>0</v>
      </c>
      <c r="Q2181" s="155">
        <v>0</v>
      </c>
      <c r="R2181" s="155">
        <f t="shared" si="112"/>
        <v>0</v>
      </c>
      <c r="S2181" s="155">
        <v>0</v>
      </c>
      <c r="T2181" s="156">
        <f t="shared" si="113"/>
        <v>0</v>
      </c>
      <c r="U2181" s="33"/>
      <c r="V2181" s="33"/>
      <c r="W2181" s="33"/>
      <c r="X2181" s="33"/>
      <c r="Y2181" s="33"/>
      <c r="Z2181" s="33"/>
      <c r="AA2181" s="33"/>
      <c r="AB2181" s="33"/>
      <c r="AC2181" s="33"/>
      <c r="AD2181" s="33"/>
      <c r="AE2181" s="33"/>
      <c r="AR2181" s="157" t="s">
        <v>2066</v>
      </c>
      <c r="AT2181" s="157" t="s">
        <v>345</v>
      </c>
      <c r="AU2181" s="157" t="s">
        <v>187</v>
      </c>
      <c r="AY2181" s="18" t="s">
        <v>169</v>
      </c>
      <c r="BE2181" s="158">
        <f t="shared" si="114"/>
        <v>0</v>
      </c>
      <c r="BF2181" s="158">
        <f t="shared" si="115"/>
        <v>0</v>
      </c>
      <c r="BG2181" s="158">
        <f t="shared" si="116"/>
        <v>0</v>
      </c>
      <c r="BH2181" s="158">
        <f t="shared" si="117"/>
        <v>0</v>
      </c>
      <c r="BI2181" s="158">
        <f t="shared" si="118"/>
        <v>0</v>
      </c>
      <c r="BJ2181" s="18" t="s">
        <v>176</v>
      </c>
      <c r="BK2181" s="159">
        <f t="shared" si="119"/>
        <v>0</v>
      </c>
      <c r="BL2181" s="18" t="s">
        <v>720</v>
      </c>
      <c r="BM2181" s="157" t="s">
        <v>2941</v>
      </c>
    </row>
    <row r="2182" spans="1:65" s="2" customFormat="1" ht="14.4" customHeight="1">
      <c r="A2182" s="33"/>
      <c r="B2182" s="145"/>
      <c r="C2182" s="192" t="s">
        <v>2942</v>
      </c>
      <c r="D2182" s="192" t="s">
        <v>345</v>
      </c>
      <c r="E2182" s="193" t="s">
        <v>2943</v>
      </c>
      <c r="F2182" s="194" t="s">
        <v>2894</v>
      </c>
      <c r="G2182" s="195" t="s">
        <v>369</v>
      </c>
      <c r="H2182" s="196">
        <v>3</v>
      </c>
      <c r="I2182" s="197"/>
      <c r="J2182" s="196">
        <f t="shared" si="110"/>
        <v>0</v>
      </c>
      <c r="K2182" s="198"/>
      <c r="L2182" s="199"/>
      <c r="M2182" s="200" t="s">
        <v>1</v>
      </c>
      <c r="N2182" s="201" t="s">
        <v>44</v>
      </c>
      <c r="O2182" s="59"/>
      <c r="P2182" s="155">
        <f t="shared" si="111"/>
        <v>0</v>
      </c>
      <c r="Q2182" s="155">
        <v>0</v>
      </c>
      <c r="R2182" s="155">
        <f t="shared" si="112"/>
        <v>0</v>
      </c>
      <c r="S2182" s="155">
        <v>0</v>
      </c>
      <c r="T2182" s="156">
        <f t="shared" si="113"/>
        <v>0</v>
      </c>
      <c r="U2182" s="33"/>
      <c r="V2182" s="33"/>
      <c r="W2182" s="33"/>
      <c r="X2182" s="33"/>
      <c r="Y2182" s="33"/>
      <c r="Z2182" s="33"/>
      <c r="AA2182" s="33"/>
      <c r="AB2182" s="33"/>
      <c r="AC2182" s="33"/>
      <c r="AD2182" s="33"/>
      <c r="AE2182" s="33"/>
      <c r="AR2182" s="157" t="s">
        <v>2066</v>
      </c>
      <c r="AT2182" s="157" t="s">
        <v>345</v>
      </c>
      <c r="AU2182" s="157" t="s">
        <v>187</v>
      </c>
      <c r="AY2182" s="18" t="s">
        <v>169</v>
      </c>
      <c r="BE2182" s="158">
        <f t="shared" si="114"/>
        <v>0</v>
      </c>
      <c r="BF2182" s="158">
        <f t="shared" si="115"/>
        <v>0</v>
      </c>
      <c r="BG2182" s="158">
        <f t="shared" si="116"/>
        <v>0</v>
      </c>
      <c r="BH2182" s="158">
        <f t="shared" si="117"/>
        <v>0</v>
      </c>
      <c r="BI2182" s="158">
        <f t="shared" si="118"/>
        <v>0</v>
      </c>
      <c r="BJ2182" s="18" t="s">
        <v>176</v>
      </c>
      <c r="BK2182" s="159">
        <f t="shared" si="119"/>
        <v>0</v>
      </c>
      <c r="BL2182" s="18" t="s">
        <v>720</v>
      </c>
      <c r="BM2182" s="157" t="s">
        <v>2944</v>
      </c>
    </row>
    <row r="2183" spans="1:65" s="2" customFormat="1" ht="14.4" customHeight="1">
      <c r="A2183" s="33"/>
      <c r="B2183" s="145"/>
      <c r="C2183" s="192" t="s">
        <v>2945</v>
      </c>
      <c r="D2183" s="192" t="s">
        <v>345</v>
      </c>
      <c r="E2183" s="193" t="s">
        <v>2946</v>
      </c>
      <c r="F2183" s="194" t="s">
        <v>2898</v>
      </c>
      <c r="G2183" s="195" t="s">
        <v>369</v>
      </c>
      <c r="H2183" s="196">
        <v>10</v>
      </c>
      <c r="I2183" s="197"/>
      <c r="J2183" s="196">
        <f t="shared" si="110"/>
        <v>0</v>
      </c>
      <c r="K2183" s="198"/>
      <c r="L2183" s="199"/>
      <c r="M2183" s="200" t="s">
        <v>1</v>
      </c>
      <c r="N2183" s="201" t="s">
        <v>44</v>
      </c>
      <c r="O2183" s="59"/>
      <c r="P2183" s="155">
        <f t="shared" si="111"/>
        <v>0</v>
      </c>
      <c r="Q2183" s="155">
        <v>0</v>
      </c>
      <c r="R2183" s="155">
        <f t="shared" si="112"/>
        <v>0</v>
      </c>
      <c r="S2183" s="155">
        <v>0</v>
      </c>
      <c r="T2183" s="156">
        <f t="shared" si="113"/>
        <v>0</v>
      </c>
      <c r="U2183" s="33"/>
      <c r="V2183" s="33"/>
      <c r="W2183" s="33"/>
      <c r="X2183" s="33"/>
      <c r="Y2183" s="33"/>
      <c r="Z2183" s="33"/>
      <c r="AA2183" s="33"/>
      <c r="AB2183" s="33"/>
      <c r="AC2183" s="33"/>
      <c r="AD2183" s="33"/>
      <c r="AE2183" s="33"/>
      <c r="AR2183" s="157" t="s">
        <v>2066</v>
      </c>
      <c r="AT2183" s="157" t="s">
        <v>345</v>
      </c>
      <c r="AU2183" s="157" t="s">
        <v>187</v>
      </c>
      <c r="AY2183" s="18" t="s">
        <v>169</v>
      </c>
      <c r="BE2183" s="158">
        <f t="shared" si="114"/>
        <v>0</v>
      </c>
      <c r="BF2183" s="158">
        <f t="shared" si="115"/>
        <v>0</v>
      </c>
      <c r="BG2183" s="158">
        <f t="shared" si="116"/>
        <v>0</v>
      </c>
      <c r="BH2183" s="158">
        <f t="shared" si="117"/>
        <v>0</v>
      </c>
      <c r="BI2183" s="158">
        <f t="shared" si="118"/>
        <v>0</v>
      </c>
      <c r="BJ2183" s="18" t="s">
        <v>176</v>
      </c>
      <c r="BK2183" s="159">
        <f t="shared" si="119"/>
        <v>0</v>
      </c>
      <c r="BL2183" s="18" t="s">
        <v>720</v>
      </c>
      <c r="BM2183" s="157" t="s">
        <v>2947</v>
      </c>
    </row>
    <row r="2184" spans="1:65" s="2" customFormat="1" ht="14.4" customHeight="1">
      <c r="A2184" s="33"/>
      <c r="B2184" s="145"/>
      <c r="C2184" s="192" t="s">
        <v>2948</v>
      </c>
      <c r="D2184" s="192" t="s">
        <v>345</v>
      </c>
      <c r="E2184" s="193" t="s">
        <v>2949</v>
      </c>
      <c r="F2184" s="194" t="s">
        <v>2902</v>
      </c>
      <c r="G2184" s="195" t="s">
        <v>369</v>
      </c>
      <c r="H2184" s="196">
        <v>10</v>
      </c>
      <c r="I2184" s="197"/>
      <c r="J2184" s="196">
        <f t="shared" si="110"/>
        <v>0</v>
      </c>
      <c r="K2184" s="198"/>
      <c r="L2184" s="199"/>
      <c r="M2184" s="200" t="s">
        <v>1</v>
      </c>
      <c r="N2184" s="201" t="s">
        <v>44</v>
      </c>
      <c r="O2184" s="59"/>
      <c r="P2184" s="155">
        <f t="shared" si="111"/>
        <v>0</v>
      </c>
      <c r="Q2184" s="155">
        <v>0</v>
      </c>
      <c r="R2184" s="155">
        <f t="shared" si="112"/>
        <v>0</v>
      </c>
      <c r="S2184" s="155">
        <v>0</v>
      </c>
      <c r="T2184" s="156">
        <f t="shared" si="113"/>
        <v>0</v>
      </c>
      <c r="U2184" s="33"/>
      <c r="V2184" s="33"/>
      <c r="W2184" s="33"/>
      <c r="X2184" s="33"/>
      <c r="Y2184" s="33"/>
      <c r="Z2184" s="33"/>
      <c r="AA2184" s="33"/>
      <c r="AB2184" s="33"/>
      <c r="AC2184" s="33"/>
      <c r="AD2184" s="33"/>
      <c r="AE2184" s="33"/>
      <c r="AR2184" s="157" t="s">
        <v>2066</v>
      </c>
      <c r="AT2184" s="157" t="s">
        <v>345</v>
      </c>
      <c r="AU2184" s="157" t="s">
        <v>187</v>
      </c>
      <c r="AY2184" s="18" t="s">
        <v>169</v>
      </c>
      <c r="BE2184" s="158">
        <f t="shared" si="114"/>
        <v>0</v>
      </c>
      <c r="BF2184" s="158">
        <f t="shared" si="115"/>
        <v>0</v>
      </c>
      <c r="BG2184" s="158">
        <f t="shared" si="116"/>
        <v>0</v>
      </c>
      <c r="BH2184" s="158">
        <f t="shared" si="117"/>
        <v>0</v>
      </c>
      <c r="BI2184" s="158">
        <f t="shared" si="118"/>
        <v>0</v>
      </c>
      <c r="BJ2184" s="18" t="s">
        <v>176</v>
      </c>
      <c r="BK2184" s="159">
        <f t="shared" si="119"/>
        <v>0</v>
      </c>
      <c r="BL2184" s="18" t="s">
        <v>720</v>
      </c>
      <c r="BM2184" s="157" t="s">
        <v>2950</v>
      </c>
    </row>
    <row r="2185" spans="1:65" s="2" customFormat="1" ht="14.4" customHeight="1">
      <c r="A2185" s="33"/>
      <c r="B2185" s="145"/>
      <c r="C2185" s="192" t="s">
        <v>2951</v>
      </c>
      <c r="D2185" s="192" t="s">
        <v>345</v>
      </c>
      <c r="E2185" s="193" t="s">
        <v>2952</v>
      </c>
      <c r="F2185" s="194" t="s">
        <v>2906</v>
      </c>
      <c r="G2185" s="195" t="s">
        <v>369</v>
      </c>
      <c r="H2185" s="196">
        <v>3</v>
      </c>
      <c r="I2185" s="197"/>
      <c r="J2185" s="196">
        <f t="shared" si="110"/>
        <v>0</v>
      </c>
      <c r="K2185" s="198"/>
      <c r="L2185" s="199"/>
      <c r="M2185" s="200" t="s">
        <v>1</v>
      </c>
      <c r="N2185" s="201" t="s">
        <v>44</v>
      </c>
      <c r="O2185" s="59"/>
      <c r="P2185" s="155">
        <f t="shared" si="111"/>
        <v>0</v>
      </c>
      <c r="Q2185" s="155">
        <v>0</v>
      </c>
      <c r="R2185" s="155">
        <f t="shared" si="112"/>
        <v>0</v>
      </c>
      <c r="S2185" s="155">
        <v>0</v>
      </c>
      <c r="T2185" s="156">
        <f t="shared" si="113"/>
        <v>0</v>
      </c>
      <c r="U2185" s="33"/>
      <c r="V2185" s="33"/>
      <c r="W2185" s="33"/>
      <c r="X2185" s="33"/>
      <c r="Y2185" s="33"/>
      <c r="Z2185" s="33"/>
      <c r="AA2185" s="33"/>
      <c r="AB2185" s="33"/>
      <c r="AC2185" s="33"/>
      <c r="AD2185" s="33"/>
      <c r="AE2185" s="33"/>
      <c r="AR2185" s="157" t="s">
        <v>2066</v>
      </c>
      <c r="AT2185" s="157" t="s">
        <v>345</v>
      </c>
      <c r="AU2185" s="157" t="s">
        <v>187</v>
      </c>
      <c r="AY2185" s="18" t="s">
        <v>169</v>
      </c>
      <c r="BE2185" s="158">
        <f t="shared" si="114"/>
        <v>0</v>
      </c>
      <c r="BF2185" s="158">
        <f t="shared" si="115"/>
        <v>0</v>
      </c>
      <c r="BG2185" s="158">
        <f t="shared" si="116"/>
        <v>0</v>
      </c>
      <c r="BH2185" s="158">
        <f t="shared" si="117"/>
        <v>0</v>
      </c>
      <c r="BI2185" s="158">
        <f t="shared" si="118"/>
        <v>0</v>
      </c>
      <c r="BJ2185" s="18" t="s">
        <v>176</v>
      </c>
      <c r="BK2185" s="159">
        <f t="shared" si="119"/>
        <v>0</v>
      </c>
      <c r="BL2185" s="18" t="s">
        <v>720</v>
      </c>
      <c r="BM2185" s="157" t="s">
        <v>2953</v>
      </c>
    </row>
    <row r="2186" spans="1:65" s="2" customFormat="1" ht="14.4" customHeight="1">
      <c r="A2186" s="33"/>
      <c r="B2186" s="145"/>
      <c r="C2186" s="192" t="s">
        <v>2954</v>
      </c>
      <c r="D2186" s="192" t="s">
        <v>345</v>
      </c>
      <c r="E2186" s="193" t="s">
        <v>2955</v>
      </c>
      <c r="F2186" s="194" t="s">
        <v>2910</v>
      </c>
      <c r="G2186" s="195" t="s">
        <v>369</v>
      </c>
      <c r="H2186" s="196">
        <v>6</v>
      </c>
      <c r="I2186" s="197"/>
      <c r="J2186" s="196">
        <f t="shared" si="110"/>
        <v>0</v>
      </c>
      <c r="K2186" s="198"/>
      <c r="L2186" s="199"/>
      <c r="M2186" s="200" t="s">
        <v>1</v>
      </c>
      <c r="N2186" s="201" t="s">
        <v>44</v>
      </c>
      <c r="O2186" s="59"/>
      <c r="P2186" s="155">
        <f t="shared" si="111"/>
        <v>0</v>
      </c>
      <c r="Q2186" s="155">
        <v>0</v>
      </c>
      <c r="R2186" s="155">
        <f t="shared" si="112"/>
        <v>0</v>
      </c>
      <c r="S2186" s="155">
        <v>0</v>
      </c>
      <c r="T2186" s="156">
        <f t="shared" si="113"/>
        <v>0</v>
      </c>
      <c r="U2186" s="33"/>
      <c r="V2186" s="33"/>
      <c r="W2186" s="33"/>
      <c r="X2186" s="33"/>
      <c r="Y2186" s="33"/>
      <c r="Z2186" s="33"/>
      <c r="AA2186" s="33"/>
      <c r="AB2186" s="33"/>
      <c r="AC2186" s="33"/>
      <c r="AD2186" s="33"/>
      <c r="AE2186" s="33"/>
      <c r="AR2186" s="157" t="s">
        <v>2066</v>
      </c>
      <c r="AT2186" s="157" t="s">
        <v>345</v>
      </c>
      <c r="AU2186" s="157" t="s">
        <v>187</v>
      </c>
      <c r="AY2186" s="18" t="s">
        <v>169</v>
      </c>
      <c r="BE2186" s="158">
        <f t="shared" si="114"/>
        <v>0</v>
      </c>
      <c r="BF2186" s="158">
        <f t="shared" si="115"/>
        <v>0</v>
      </c>
      <c r="BG2186" s="158">
        <f t="shared" si="116"/>
        <v>0</v>
      </c>
      <c r="BH2186" s="158">
        <f t="shared" si="117"/>
        <v>0</v>
      </c>
      <c r="BI2186" s="158">
        <f t="shared" si="118"/>
        <v>0</v>
      </c>
      <c r="BJ2186" s="18" t="s">
        <v>176</v>
      </c>
      <c r="BK2186" s="159">
        <f t="shared" si="119"/>
        <v>0</v>
      </c>
      <c r="BL2186" s="18" t="s">
        <v>720</v>
      </c>
      <c r="BM2186" s="157" t="s">
        <v>2956</v>
      </c>
    </row>
    <row r="2187" spans="1:65" s="2" customFormat="1" ht="14.4" customHeight="1">
      <c r="A2187" s="33"/>
      <c r="B2187" s="145"/>
      <c r="C2187" s="192" t="s">
        <v>2957</v>
      </c>
      <c r="D2187" s="192" t="s">
        <v>345</v>
      </c>
      <c r="E2187" s="193" t="s">
        <v>2958</v>
      </c>
      <c r="F2187" s="194" t="s">
        <v>2914</v>
      </c>
      <c r="G2187" s="195" t="s">
        <v>369</v>
      </c>
      <c r="H2187" s="196">
        <v>14</v>
      </c>
      <c r="I2187" s="197"/>
      <c r="J2187" s="196">
        <f t="shared" si="110"/>
        <v>0</v>
      </c>
      <c r="K2187" s="198"/>
      <c r="L2187" s="199"/>
      <c r="M2187" s="200" t="s">
        <v>1</v>
      </c>
      <c r="N2187" s="201" t="s">
        <v>44</v>
      </c>
      <c r="O2187" s="59"/>
      <c r="P2187" s="155">
        <f t="shared" si="111"/>
        <v>0</v>
      </c>
      <c r="Q2187" s="155">
        <v>0</v>
      </c>
      <c r="R2187" s="155">
        <f t="shared" si="112"/>
        <v>0</v>
      </c>
      <c r="S2187" s="155">
        <v>0</v>
      </c>
      <c r="T2187" s="156">
        <f t="shared" si="113"/>
        <v>0</v>
      </c>
      <c r="U2187" s="33"/>
      <c r="V2187" s="33"/>
      <c r="W2187" s="33"/>
      <c r="X2187" s="33"/>
      <c r="Y2187" s="33"/>
      <c r="Z2187" s="33"/>
      <c r="AA2187" s="33"/>
      <c r="AB2187" s="33"/>
      <c r="AC2187" s="33"/>
      <c r="AD2187" s="33"/>
      <c r="AE2187" s="33"/>
      <c r="AR2187" s="157" t="s">
        <v>2066</v>
      </c>
      <c r="AT2187" s="157" t="s">
        <v>345</v>
      </c>
      <c r="AU2187" s="157" t="s">
        <v>187</v>
      </c>
      <c r="AY2187" s="18" t="s">
        <v>169</v>
      </c>
      <c r="BE2187" s="158">
        <f t="shared" si="114"/>
        <v>0</v>
      </c>
      <c r="BF2187" s="158">
        <f t="shared" si="115"/>
        <v>0</v>
      </c>
      <c r="BG2187" s="158">
        <f t="shared" si="116"/>
        <v>0</v>
      </c>
      <c r="BH2187" s="158">
        <f t="shared" si="117"/>
        <v>0</v>
      </c>
      <c r="BI2187" s="158">
        <f t="shared" si="118"/>
        <v>0</v>
      </c>
      <c r="BJ2187" s="18" t="s">
        <v>176</v>
      </c>
      <c r="BK2187" s="159">
        <f t="shared" si="119"/>
        <v>0</v>
      </c>
      <c r="BL2187" s="18" t="s">
        <v>720</v>
      </c>
      <c r="BM2187" s="157" t="s">
        <v>2959</v>
      </c>
    </row>
    <row r="2188" spans="1:65" s="2" customFormat="1" ht="14.4" customHeight="1">
      <c r="A2188" s="33"/>
      <c r="B2188" s="145"/>
      <c r="C2188" s="192" t="s">
        <v>2960</v>
      </c>
      <c r="D2188" s="192" t="s">
        <v>345</v>
      </c>
      <c r="E2188" s="193" t="s">
        <v>2961</v>
      </c>
      <c r="F2188" s="194" t="s">
        <v>2685</v>
      </c>
      <c r="G2188" s="195" t="s">
        <v>174</v>
      </c>
      <c r="H2188" s="196">
        <v>1</v>
      </c>
      <c r="I2188" s="197"/>
      <c r="J2188" s="196">
        <f t="shared" si="110"/>
        <v>0</v>
      </c>
      <c r="K2188" s="198"/>
      <c r="L2188" s="199"/>
      <c r="M2188" s="200" t="s">
        <v>1</v>
      </c>
      <c r="N2188" s="201" t="s">
        <v>44</v>
      </c>
      <c r="O2188" s="59"/>
      <c r="P2188" s="155">
        <f t="shared" si="111"/>
        <v>0</v>
      </c>
      <c r="Q2188" s="155">
        <v>0</v>
      </c>
      <c r="R2188" s="155">
        <f t="shared" si="112"/>
        <v>0</v>
      </c>
      <c r="S2188" s="155">
        <v>0</v>
      </c>
      <c r="T2188" s="156">
        <f t="shared" si="113"/>
        <v>0</v>
      </c>
      <c r="U2188" s="33"/>
      <c r="V2188" s="33"/>
      <c r="W2188" s="33"/>
      <c r="X2188" s="33"/>
      <c r="Y2188" s="33"/>
      <c r="Z2188" s="33"/>
      <c r="AA2188" s="33"/>
      <c r="AB2188" s="33"/>
      <c r="AC2188" s="33"/>
      <c r="AD2188" s="33"/>
      <c r="AE2188" s="33"/>
      <c r="AR2188" s="157" t="s">
        <v>2066</v>
      </c>
      <c r="AT2188" s="157" t="s">
        <v>345</v>
      </c>
      <c r="AU2188" s="157" t="s">
        <v>187</v>
      </c>
      <c r="AY2188" s="18" t="s">
        <v>169</v>
      </c>
      <c r="BE2188" s="158">
        <f t="shared" si="114"/>
        <v>0</v>
      </c>
      <c r="BF2188" s="158">
        <f t="shared" si="115"/>
        <v>0</v>
      </c>
      <c r="BG2188" s="158">
        <f t="shared" si="116"/>
        <v>0</v>
      </c>
      <c r="BH2188" s="158">
        <f t="shared" si="117"/>
        <v>0</v>
      </c>
      <c r="BI2188" s="158">
        <f t="shared" si="118"/>
        <v>0</v>
      </c>
      <c r="BJ2188" s="18" t="s">
        <v>176</v>
      </c>
      <c r="BK2188" s="159">
        <f t="shared" si="119"/>
        <v>0</v>
      </c>
      <c r="BL2188" s="18" t="s">
        <v>720</v>
      </c>
      <c r="BM2188" s="157" t="s">
        <v>2962</v>
      </c>
    </row>
    <row r="2189" spans="1:65" s="12" customFormat="1" ht="20.9" customHeight="1">
      <c r="B2189" s="132"/>
      <c r="D2189" s="133" t="s">
        <v>77</v>
      </c>
      <c r="E2189" s="143" t="s">
        <v>2963</v>
      </c>
      <c r="F2189" s="143" t="s">
        <v>2964</v>
      </c>
      <c r="I2189" s="135"/>
      <c r="J2189" s="144">
        <f>BK2189</f>
        <v>0</v>
      </c>
      <c r="L2189" s="132"/>
      <c r="M2189" s="137"/>
      <c r="N2189" s="138"/>
      <c r="O2189" s="138"/>
      <c r="P2189" s="139">
        <f>SUM(P2190:P2191)</f>
        <v>0</v>
      </c>
      <c r="Q2189" s="138"/>
      <c r="R2189" s="139">
        <f>SUM(R2190:R2191)</f>
        <v>0</v>
      </c>
      <c r="S2189" s="138"/>
      <c r="T2189" s="140">
        <f>SUM(T2190:T2191)</f>
        <v>0</v>
      </c>
      <c r="AR2189" s="133" t="s">
        <v>187</v>
      </c>
      <c r="AT2189" s="141" t="s">
        <v>77</v>
      </c>
      <c r="AU2189" s="141" t="s">
        <v>176</v>
      </c>
      <c r="AY2189" s="133" t="s">
        <v>169</v>
      </c>
      <c r="BK2189" s="142">
        <f>SUM(BK2190:BK2191)</f>
        <v>0</v>
      </c>
    </row>
    <row r="2190" spans="1:65" s="2" customFormat="1" ht="14.4" customHeight="1">
      <c r="A2190" s="33"/>
      <c r="B2190" s="145"/>
      <c r="C2190" s="146" t="s">
        <v>2965</v>
      </c>
      <c r="D2190" s="146" t="s">
        <v>171</v>
      </c>
      <c r="E2190" s="147" t="s">
        <v>2966</v>
      </c>
      <c r="F2190" s="148" t="s">
        <v>2967</v>
      </c>
      <c r="G2190" s="149" t="s">
        <v>174</v>
      </c>
      <c r="H2190" s="150">
        <v>1</v>
      </c>
      <c r="I2190" s="151"/>
      <c r="J2190" s="150">
        <f>ROUND(I2190*H2190,3)</f>
        <v>0</v>
      </c>
      <c r="K2190" s="152"/>
      <c r="L2190" s="34"/>
      <c r="M2190" s="153" t="s">
        <v>1</v>
      </c>
      <c r="N2190" s="154" t="s">
        <v>44</v>
      </c>
      <c r="O2190" s="59"/>
      <c r="P2190" s="155">
        <f>O2190*H2190</f>
        <v>0</v>
      </c>
      <c r="Q2190" s="155">
        <v>0</v>
      </c>
      <c r="R2190" s="155">
        <f>Q2190*H2190</f>
        <v>0</v>
      </c>
      <c r="S2190" s="155">
        <v>0</v>
      </c>
      <c r="T2190" s="156">
        <f>S2190*H2190</f>
        <v>0</v>
      </c>
      <c r="U2190" s="33"/>
      <c r="V2190" s="33"/>
      <c r="W2190" s="33"/>
      <c r="X2190" s="33"/>
      <c r="Y2190" s="33"/>
      <c r="Z2190" s="33"/>
      <c r="AA2190" s="33"/>
      <c r="AB2190" s="33"/>
      <c r="AC2190" s="33"/>
      <c r="AD2190" s="33"/>
      <c r="AE2190" s="33"/>
      <c r="AR2190" s="157" t="s">
        <v>720</v>
      </c>
      <c r="AT2190" s="157" t="s">
        <v>171</v>
      </c>
      <c r="AU2190" s="157" t="s">
        <v>187</v>
      </c>
      <c r="AY2190" s="18" t="s">
        <v>169</v>
      </c>
      <c r="BE2190" s="158">
        <f>IF(N2190="základná",J2190,0)</f>
        <v>0</v>
      </c>
      <c r="BF2190" s="158">
        <f>IF(N2190="znížená",J2190,0)</f>
        <v>0</v>
      </c>
      <c r="BG2190" s="158">
        <f>IF(N2190="zákl. prenesená",J2190,0)</f>
        <v>0</v>
      </c>
      <c r="BH2190" s="158">
        <f>IF(N2190="zníž. prenesená",J2190,0)</f>
        <v>0</v>
      </c>
      <c r="BI2190" s="158">
        <f>IF(N2190="nulová",J2190,0)</f>
        <v>0</v>
      </c>
      <c r="BJ2190" s="18" t="s">
        <v>176</v>
      </c>
      <c r="BK2190" s="159">
        <f>ROUND(I2190*H2190,3)</f>
        <v>0</v>
      </c>
      <c r="BL2190" s="18" t="s">
        <v>720</v>
      </c>
      <c r="BM2190" s="157" t="s">
        <v>2968</v>
      </c>
    </row>
    <row r="2191" spans="1:65" s="2" customFormat="1" ht="24.15" customHeight="1">
      <c r="A2191" s="33"/>
      <c r="B2191" s="145"/>
      <c r="C2191" s="146" t="s">
        <v>2969</v>
      </c>
      <c r="D2191" s="146" t="s">
        <v>171</v>
      </c>
      <c r="E2191" s="147" t="s">
        <v>2970</v>
      </c>
      <c r="F2191" s="148" t="s">
        <v>2971</v>
      </c>
      <c r="G2191" s="149" t="s">
        <v>2972</v>
      </c>
      <c r="H2191" s="150">
        <v>24</v>
      </c>
      <c r="I2191" s="151"/>
      <c r="J2191" s="150">
        <f>ROUND(I2191*H2191,3)</f>
        <v>0</v>
      </c>
      <c r="K2191" s="152"/>
      <c r="L2191" s="34"/>
      <c r="M2191" s="153" t="s">
        <v>1</v>
      </c>
      <c r="N2191" s="154" t="s">
        <v>44</v>
      </c>
      <c r="O2191" s="59"/>
      <c r="P2191" s="155">
        <f>O2191*H2191</f>
        <v>0</v>
      </c>
      <c r="Q2191" s="155">
        <v>0</v>
      </c>
      <c r="R2191" s="155">
        <f>Q2191*H2191</f>
        <v>0</v>
      </c>
      <c r="S2191" s="155">
        <v>0</v>
      </c>
      <c r="T2191" s="156">
        <f>S2191*H2191</f>
        <v>0</v>
      </c>
      <c r="U2191" s="33"/>
      <c r="V2191" s="33"/>
      <c r="W2191" s="33"/>
      <c r="X2191" s="33"/>
      <c r="Y2191" s="33"/>
      <c r="Z2191" s="33"/>
      <c r="AA2191" s="33"/>
      <c r="AB2191" s="33"/>
      <c r="AC2191" s="33"/>
      <c r="AD2191" s="33"/>
      <c r="AE2191" s="33"/>
      <c r="AR2191" s="157" t="s">
        <v>720</v>
      </c>
      <c r="AT2191" s="157" t="s">
        <v>171</v>
      </c>
      <c r="AU2191" s="157" t="s">
        <v>187</v>
      </c>
      <c r="AY2191" s="18" t="s">
        <v>169</v>
      </c>
      <c r="BE2191" s="158">
        <f>IF(N2191="základná",J2191,0)</f>
        <v>0</v>
      </c>
      <c r="BF2191" s="158">
        <f>IF(N2191="znížená",J2191,0)</f>
        <v>0</v>
      </c>
      <c r="BG2191" s="158">
        <f>IF(N2191="zákl. prenesená",J2191,0)</f>
        <v>0</v>
      </c>
      <c r="BH2191" s="158">
        <f>IF(N2191="zníž. prenesená",J2191,0)</f>
        <v>0</v>
      </c>
      <c r="BI2191" s="158">
        <f>IF(N2191="nulová",J2191,0)</f>
        <v>0</v>
      </c>
      <c r="BJ2191" s="18" t="s">
        <v>176</v>
      </c>
      <c r="BK2191" s="159">
        <f>ROUND(I2191*H2191,3)</f>
        <v>0</v>
      </c>
      <c r="BL2191" s="18" t="s">
        <v>720</v>
      </c>
      <c r="BM2191" s="157" t="s">
        <v>2973</v>
      </c>
    </row>
    <row r="2192" spans="1:65" s="12" customFormat="1" ht="22.75" customHeight="1">
      <c r="B2192" s="132"/>
      <c r="D2192" s="133" t="s">
        <v>77</v>
      </c>
      <c r="E2192" s="143" t="s">
        <v>2974</v>
      </c>
      <c r="F2192" s="143" t="s">
        <v>2975</v>
      </c>
      <c r="I2192" s="135"/>
      <c r="J2192" s="144">
        <f>BK2192</f>
        <v>0</v>
      </c>
      <c r="L2192" s="132"/>
      <c r="M2192" s="137"/>
      <c r="N2192" s="138"/>
      <c r="O2192" s="138"/>
      <c r="P2192" s="139">
        <f>SUM(P2193:P2203)</f>
        <v>0</v>
      </c>
      <c r="Q2192" s="138"/>
      <c r="R2192" s="139">
        <f>SUM(R2193:R2203)</f>
        <v>0</v>
      </c>
      <c r="S2192" s="138"/>
      <c r="T2192" s="140">
        <f>SUM(T2193:T2203)</f>
        <v>0</v>
      </c>
      <c r="AR2192" s="133" t="s">
        <v>187</v>
      </c>
      <c r="AT2192" s="141" t="s">
        <v>77</v>
      </c>
      <c r="AU2192" s="141" t="s">
        <v>86</v>
      </c>
      <c r="AY2192" s="133" t="s">
        <v>169</v>
      </c>
      <c r="BK2192" s="142">
        <f>SUM(BK2193:BK2203)</f>
        <v>0</v>
      </c>
    </row>
    <row r="2193" spans="1:65" s="2" customFormat="1" ht="24.15" customHeight="1">
      <c r="A2193" s="33"/>
      <c r="B2193" s="145"/>
      <c r="C2193" s="146" t="s">
        <v>2976</v>
      </c>
      <c r="D2193" s="146" t="s">
        <v>171</v>
      </c>
      <c r="E2193" s="147" t="s">
        <v>2977</v>
      </c>
      <c r="F2193" s="148" t="s">
        <v>2978</v>
      </c>
      <c r="G2193" s="149" t="s">
        <v>174</v>
      </c>
      <c r="H2193" s="150">
        <v>1</v>
      </c>
      <c r="I2193" s="151"/>
      <c r="J2193" s="150">
        <f>ROUND(I2193*H2193,3)</f>
        <v>0</v>
      </c>
      <c r="K2193" s="152"/>
      <c r="L2193" s="34"/>
      <c r="M2193" s="153" t="s">
        <v>1</v>
      </c>
      <c r="N2193" s="154" t="s">
        <v>44</v>
      </c>
      <c r="O2193" s="59"/>
      <c r="P2193" s="155">
        <f>O2193*H2193</f>
        <v>0</v>
      </c>
      <c r="Q2193" s="155">
        <v>0</v>
      </c>
      <c r="R2193" s="155">
        <f>Q2193*H2193</f>
        <v>0</v>
      </c>
      <c r="S2193" s="155">
        <v>0</v>
      </c>
      <c r="T2193" s="156">
        <f>S2193*H2193</f>
        <v>0</v>
      </c>
      <c r="U2193" s="33"/>
      <c r="V2193" s="33"/>
      <c r="W2193" s="33"/>
      <c r="X2193" s="33"/>
      <c r="Y2193" s="33"/>
      <c r="Z2193" s="33"/>
      <c r="AA2193" s="33"/>
      <c r="AB2193" s="33"/>
      <c r="AC2193" s="33"/>
      <c r="AD2193" s="33"/>
      <c r="AE2193" s="33"/>
      <c r="AR2193" s="157" t="s">
        <v>720</v>
      </c>
      <c r="AT2193" s="157" t="s">
        <v>171</v>
      </c>
      <c r="AU2193" s="157" t="s">
        <v>176</v>
      </c>
      <c r="AY2193" s="18" t="s">
        <v>169</v>
      </c>
      <c r="BE2193" s="158">
        <f>IF(N2193="základná",J2193,0)</f>
        <v>0</v>
      </c>
      <c r="BF2193" s="158">
        <f>IF(N2193="znížená",J2193,0)</f>
        <v>0</v>
      </c>
      <c r="BG2193" s="158">
        <f>IF(N2193="zákl. prenesená",J2193,0)</f>
        <v>0</v>
      </c>
      <c r="BH2193" s="158">
        <f>IF(N2193="zníž. prenesená",J2193,0)</f>
        <v>0</v>
      </c>
      <c r="BI2193" s="158">
        <f>IF(N2193="nulová",J2193,0)</f>
        <v>0</v>
      </c>
      <c r="BJ2193" s="18" t="s">
        <v>176</v>
      </c>
      <c r="BK2193" s="159">
        <f>ROUND(I2193*H2193,3)</f>
        <v>0</v>
      </c>
      <c r="BL2193" s="18" t="s">
        <v>720</v>
      </c>
      <c r="BM2193" s="157" t="s">
        <v>2979</v>
      </c>
    </row>
    <row r="2194" spans="1:65" s="14" customFormat="1">
      <c r="B2194" s="169"/>
      <c r="D2194" s="161" t="s">
        <v>178</v>
      </c>
      <c r="E2194" s="170" t="s">
        <v>1</v>
      </c>
      <c r="F2194" s="171" t="s">
        <v>2980</v>
      </c>
      <c r="H2194" s="170" t="s">
        <v>1</v>
      </c>
      <c r="I2194" s="172"/>
      <c r="L2194" s="169"/>
      <c r="M2194" s="173"/>
      <c r="N2194" s="174"/>
      <c r="O2194" s="174"/>
      <c r="P2194" s="174"/>
      <c r="Q2194" s="174"/>
      <c r="R2194" s="174"/>
      <c r="S2194" s="174"/>
      <c r="T2194" s="175"/>
      <c r="AT2194" s="170" t="s">
        <v>178</v>
      </c>
      <c r="AU2194" s="170" t="s">
        <v>176</v>
      </c>
      <c r="AV2194" s="14" t="s">
        <v>86</v>
      </c>
      <c r="AW2194" s="14" t="s">
        <v>33</v>
      </c>
      <c r="AX2194" s="14" t="s">
        <v>78</v>
      </c>
      <c r="AY2194" s="170" t="s">
        <v>169</v>
      </c>
    </row>
    <row r="2195" spans="1:65" s="14" customFormat="1">
      <c r="B2195" s="169"/>
      <c r="D2195" s="161" t="s">
        <v>178</v>
      </c>
      <c r="E2195" s="170" t="s">
        <v>1</v>
      </c>
      <c r="F2195" s="171" t="s">
        <v>2981</v>
      </c>
      <c r="H2195" s="170" t="s">
        <v>1</v>
      </c>
      <c r="I2195" s="172"/>
      <c r="L2195" s="169"/>
      <c r="M2195" s="173"/>
      <c r="N2195" s="174"/>
      <c r="O2195" s="174"/>
      <c r="P2195" s="174"/>
      <c r="Q2195" s="174"/>
      <c r="R2195" s="174"/>
      <c r="S2195" s="174"/>
      <c r="T2195" s="175"/>
      <c r="AT2195" s="170" t="s">
        <v>178</v>
      </c>
      <c r="AU2195" s="170" t="s">
        <v>176</v>
      </c>
      <c r="AV2195" s="14" t="s">
        <v>86</v>
      </c>
      <c r="AW2195" s="14" t="s">
        <v>33</v>
      </c>
      <c r="AX2195" s="14" t="s">
        <v>78</v>
      </c>
      <c r="AY2195" s="170" t="s">
        <v>169</v>
      </c>
    </row>
    <row r="2196" spans="1:65" s="14" customFormat="1">
      <c r="B2196" s="169"/>
      <c r="D2196" s="161" t="s">
        <v>178</v>
      </c>
      <c r="E2196" s="170" t="s">
        <v>1</v>
      </c>
      <c r="F2196" s="171" t="s">
        <v>2982</v>
      </c>
      <c r="H2196" s="170" t="s">
        <v>1</v>
      </c>
      <c r="I2196" s="172"/>
      <c r="L2196" s="169"/>
      <c r="M2196" s="173"/>
      <c r="N2196" s="174"/>
      <c r="O2196" s="174"/>
      <c r="P2196" s="174"/>
      <c r="Q2196" s="174"/>
      <c r="R2196" s="174"/>
      <c r="S2196" s="174"/>
      <c r="T2196" s="175"/>
      <c r="AT2196" s="170" t="s">
        <v>178</v>
      </c>
      <c r="AU2196" s="170" t="s">
        <v>176</v>
      </c>
      <c r="AV2196" s="14" t="s">
        <v>86</v>
      </c>
      <c r="AW2196" s="14" t="s">
        <v>33</v>
      </c>
      <c r="AX2196" s="14" t="s">
        <v>78</v>
      </c>
      <c r="AY2196" s="170" t="s">
        <v>169</v>
      </c>
    </row>
    <row r="2197" spans="1:65" s="14" customFormat="1">
      <c r="B2197" s="169"/>
      <c r="D2197" s="161" t="s">
        <v>178</v>
      </c>
      <c r="E2197" s="170" t="s">
        <v>1</v>
      </c>
      <c r="F2197" s="171" t="s">
        <v>2983</v>
      </c>
      <c r="H2197" s="170" t="s">
        <v>1</v>
      </c>
      <c r="I2197" s="172"/>
      <c r="L2197" s="169"/>
      <c r="M2197" s="173"/>
      <c r="N2197" s="174"/>
      <c r="O2197" s="174"/>
      <c r="P2197" s="174"/>
      <c r="Q2197" s="174"/>
      <c r="R2197" s="174"/>
      <c r="S2197" s="174"/>
      <c r="T2197" s="175"/>
      <c r="AT2197" s="170" t="s">
        <v>178</v>
      </c>
      <c r="AU2197" s="170" t="s">
        <v>176</v>
      </c>
      <c r="AV2197" s="14" t="s">
        <v>86</v>
      </c>
      <c r="AW2197" s="14" t="s">
        <v>33</v>
      </c>
      <c r="AX2197" s="14" t="s">
        <v>78</v>
      </c>
      <c r="AY2197" s="170" t="s">
        <v>169</v>
      </c>
    </row>
    <row r="2198" spans="1:65" s="14" customFormat="1">
      <c r="B2198" s="169"/>
      <c r="D2198" s="161" t="s">
        <v>178</v>
      </c>
      <c r="E2198" s="170" t="s">
        <v>1</v>
      </c>
      <c r="F2198" s="171" t="s">
        <v>2984</v>
      </c>
      <c r="H2198" s="170" t="s">
        <v>1</v>
      </c>
      <c r="I2198" s="172"/>
      <c r="L2198" s="169"/>
      <c r="M2198" s="173"/>
      <c r="N2198" s="174"/>
      <c r="O2198" s="174"/>
      <c r="P2198" s="174"/>
      <c r="Q2198" s="174"/>
      <c r="R2198" s="174"/>
      <c r="S2198" s="174"/>
      <c r="T2198" s="175"/>
      <c r="AT2198" s="170" t="s">
        <v>178</v>
      </c>
      <c r="AU2198" s="170" t="s">
        <v>176</v>
      </c>
      <c r="AV2198" s="14" t="s">
        <v>86</v>
      </c>
      <c r="AW2198" s="14" t="s">
        <v>33</v>
      </c>
      <c r="AX2198" s="14" t="s">
        <v>78</v>
      </c>
      <c r="AY2198" s="170" t="s">
        <v>169</v>
      </c>
    </row>
    <row r="2199" spans="1:65" s="14" customFormat="1">
      <c r="B2199" s="169"/>
      <c r="D2199" s="161" t="s">
        <v>178</v>
      </c>
      <c r="E2199" s="170" t="s">
        <v>1</v>
      </c>
      <c r="F2199" s="171" t="s">
        <v>2985</v>
      </c>
      <c r="H2199" s="170" t="s">
        <v>1</v>
      </c>
      <c r="I2199" s="172"/>
      <c r="L2199" s="169"/>
      <c r="M2199" s="173"/>
      <c r="N2199" s="174"/>
      <c r="O2199" s="174"/>
      <c r="P2199" s="174"/>
      <c r="Q2199" s="174"/>
      <c r="R2199" s="174"/>
      <c r="S2199" s="174"/>
      <c r="T2199" s="175"/>
      <c r="AT2199" s="170" t="s">
        <v>178</v>
      </c>
      <c r="AU2199" s="170" t="s">
        <v>176</v>
      </c>
      <c r="AV2199" s="14" t="s">
        <v>86</v>
      </c>
      <c r="AW2199" s="14" t="s">
        <v>33</v>
      </c>
      <c r="AX2199" s="14" t="s">
        <v>78</v>
      </c>
      <c r="AY2199" s="170" t="s">
        <v>169</v>
      </c>
    </row>
    <row r="2200" spans="1:65" s="14" customFormat="1">
      <c r="B2200" s="169"/>
      <c r="D2200" s="161" t="s">
        <v>178</v>
      </c>
      <c r="E2200" s="170" t="s">
        <v>1</v>
      </c>
      <c r="F2200" s="171" t="s">
        <v>2986</v>
      </c>
      <c r="H2200" s="170" t="s">
        <v>1</v>
      </c>
      <c r="I2200" s="172"/>
      <c r="L2200" s="169"/>
      <c r="M2200" s="173"/>
      <c r="N2200" s="174"/>
      <c r="O2200" s="174"/>
      <c r="P2200" s="174"/>
      <c r="Q2200" s="174"/>
      <c r="R2200" s="174"/>
      <c r="S2200" s="174"/>
      <c r="T2200" s="175"/>
      <c r="AT2200" s="170" t="s">
        <v>178</v>
      </c>
      <c r="AU2200" s="170" t="s">
        <v>176</v>
      </c>
      <c r="AV2200" s="14" t="s">
        <v>86</v>
      </c>
      <c r="AW2200" s="14" t="s">
        <v>33</v>
      </c>
      <c r="AX2200" s="14" t="s">
        <v>78</v>
      </c>
      <c r="AY2200" s="170" t="s">
        <v>169</v>
      </c>
    </row>
    <row r="2201" spans="1:65" s="14" customFormat="1" ht="20">
      <c r="B2201" s="169"/>
      <c r="D2201" s="161" t="s">
        <v>178</v>
      </c>
      <c r="E2201" s="170" t="s">
        <v>1</v>
      </c>
      <c r="F2201" s="171" t="s">
        <v>2987</v>
      </c>
      <c r="H2201" s="170" t="s">
        <v>1</v>
      </c>
      <c r="I2201" s="172"/>
      <c r="L2201" s="169"/>
      <c r="M2201" s="173"/>
      <c r="N2201" s="174"/>
      <c r="O2201" s="174"/>
      <c r="P2201" s="174"/>
      <c r="Q2201" s="174"/>
      <c r="R2201" s="174"/>
      <c r="S2201" s="174"/>
      <c r="T2201" s="175"/>
      <c r="AT2201" s="170" t="s">
        <v>178</v>
      </c>
      <c r="AU2201" s="170" t="s">
        <v>176</v>
      </c>
      <c r="AV2201" s="14" t="s">
        <v>86</v>
      </c>
      <c r="AW2201" s="14" t="s">
        <v>33</v>
      </c>
      <c r="AX2201" s="14" t="s">
        <v>78</v>
      </c>
      <c r="AY2201" s="170" t="s">
        <v>169</v>
      </c>
    </row>
    <row r="2202" spans="1:65" s="14" customFormat="1">
      <c r="B2202" s="169"/>
      <c r="D2202" s="161" t="s">
        <v>178</v>
      </c>
      <c r="E2202" s="170" t="s">
        <v>1</v>
      </c>
      <c r="F2202" s="171" t="s">
        <v>2988</v>
      </c>
      <c r="H2202" s="170" t="s">
        <v>1</v>
      </c>
      <c r="I2202" s="172"/>
      <c r="L2202" s="169"/>
      <c r="M2202" s="173"/>
      <c r="N2202" s="174"/>
      <c r="O2202" s="174"/>
      <c r="P2202" s="174"/>
      <c r="Q2202" s="174"/>
      <c r="R2202" s="174"/>
      <c r="S2202" s="174"/>
      <c r="T2202" s="175"/>
      <c r="AT2202" s="170" t="s">
        <v>178</v>
      </c>
      <c r="AU2202" s="170" t="s">
        <v>176</v>
      </c>
      <c r="AV2202" s="14" t="s">
        <v>86</v>
      </c>
      <c r="AW2202" s="14" t="s">
        <v>33</v>
      </c>
      <c r="AX2202" s="14" t="s">
        <v>78</v>
      </c>
      <c r="AY2202" s="170" t="s">
        <v>169</v>
      </c>
    </row>
    <row r="2203" spans="1:65" s="13" customFormat="1">
      <c r="B2203" s="160"/>
      <c r="D2203" s="161" t="s">
        <v>178</v>
      </c>
      <c r="E2203" s="162" t="s">
        <v>1</v>
      </c>
      <c r="F2203" s="163" t="s">
        <v>86</v>
      </c>
      <c r="H2203" s="164">
        <v>1</v>
      </c>
      <c r="I2203" s="165"/>
      <c r="L2203" s="160"/>
      <c r="M2203" s="166"/>
      <c r="N2203" s="167"/>
      <c r="O2203" s="167"/>
      <c r="P2203" s="167"/>
      <c r="Q2203" s="167"/>
      <c r="R2203" s="167"/>
      <c r="S2203" s="167"/>
      <c r="T2203" s="168"/>
      <c r="AT2203" s="162" t="s">
        <v>178</v>
      </c>
      <c r="AU2203" s="162" t="s">
        <v>176</v>
      </c>
      <c r="AV2203" s="13" t="s">
        <v>176</v>
      </c>
      <c r="AW2203" s="13" t="s">
        <v>33</v>
      </c>
      <c r="AX2203" s="13" t="s">
        <v>86</v>
      </c>
      <c r="AY2203" s="162" t="s">
        <v>169</v>
      </c>
    </row>
    <row r="2204" spans="1:65" s="12" customFormat="1" ht="22.75" customHeight="1">
      <c r="B2204" s="132"/>
      <c r="D2204" s="133" t="s">
        <v>77</v>
      </c>
      <c r="E2204" s="143" t="s">
        <v>2989</v>
      </c>
      <c r="F2204" s="143" t="s">
        <v>2990</v>
      </c>
      <c r="I2204" s="135"/>
      <c r="J2204" s="144">
        <f>BK2204</f>
        <v>0</v>
      </c>
      <c r="L2204" s="132"/>
      <c r="M2204" s="137"/>
      <c r="N2204" s="138"/>
      <c r="O2204" s="138"/>
      <c r="P2204" s="139">
        <f>SUM(P2205:P2209)</f>
        <v>0</v>
      </c>
      <c r="Q2204" s="138"/>
      <c r="R2204" s="139">
        <f>SUM(R2205:R2209)</f>
        <v>0</v>
      </c>
      <c r="S2204" s="138"/>
      <c r="T2204" s="140">
        <f>SUM(T2205:T2209)</f>
        <v>0</v>
      </c>
      <c r="AR2204" s="133" t="s">
        <v>187</v>
      </c>
      <c r="AT2204" s="141" t="s">
        <v>77</v>
      </c>
      <c r="AU2204" s="141" t="s">
        <v>86</v>
      </c>
      <c r="AY2204" s="133" t="s">
        <v>169</v>
      </c>
      <c r="BK2204" s="142">
        <f>SUM(BK2205:BK2209)</f>
        <v>0</v>
      </c>
    </row>
    <row r="2205" spans="1:65" s="2" customFormat="1" ht="24.15" customHeight="1">
      <c r="A2205" s="33"/>
      <c r="B2205" s="145"/>
      <c r="C2205" s="146" t="s">
        <v>2991</v>
      </c>
      <c r="D2205" s="146" t="s">
        <v>171</v>
      </c>
      <c r="E2205" s="147" t="s">
        <v>2992</v>
      </c>
      <c r="F2205" s="148" t="s">
        <v>2993</v>
      </c>
      <c r="G2205" s="149" t="s">
        <v>2866</v>
      </c>
      <c r="H2205" s="150">
        <v>11966.374</v>
      </c>
      <c r="I2205" s="151"/>
      <c r="J2205" s="150">
        <f>ROUND(I2205*H2205,3)</f>
        <v>0</v>
      </c>
      <c r="K2205" s="152"/>
      <c r="L2205" s="34"/>
      <c r="M2205" s="153" t="s">
        <v>1</v>
      </c>
      <c r="N2205" s="154" t="s">
        <v>44</v>
      </c>
      <c r="O2205" s="59"/>
      <c r="P2205" s="155">
        <f>O2205*H2205</f>
        <v>0</v>
      </c>
      <c r="Q2205" s="155">
        <v>0</v>
      </c>
      <c r="R2205" s="155">
        <f>Q2205*H2205</f>
        <v>0</v>
      </c>
      <c r="S2205" s="155">
        <v>0</v>
      </c>
      <c r="T2205" s="156">
        <f>S2205*H2205</f>
        <v>0</v>
      </c>
      <c r="U2205" s="33"/>
      <c r="V2205" s="33"/>
      <c r="W2205" s="33"/>
      <c r="X2205" s="33"/>
      <c r="Y2205" s="33"/>
      <c r="Z2205" s="33"/>
      <c r="AA2205" s="33"/>
      <c r="AB2205" s="33"/>
      <c r="AC2205" s="33"/>
      <c r="AD2205" s="33"/>
      <c r="AE2205" s="33"/>
      <c r="AR2205" s="157" t="s">
        <v>720</v>
      </c>
      <c r="AT2205" s="157" t="s">
        <v>171</v>
      </c>
      <c r="AU2205" s="157" t="s">
        <v>176</v>
      </c>
      <c r="AY2205" s="18" t="s">
        <v>169</v>
      </c>
      <c r="BE2205" s="158">
        <f>IF(N2205="základná",J2205,0)</f>
        <v>0</v>
      </c>
      <c r="BF2205" s="158">
        <f>IF(N2205="znížená",J2205,0)</f>
        <v>0</v>
      </c>
      <c r="BG2205" s="158">
        <f>IF(N2205="zákl. prenesená",J2205,0)</f>
        <v>0</v>
      </c>
      <c r="BH2205" s="158">
        <f>IF(N2205="zníž. prenesená",J2205,0)</f>
        <v>0</v>
      </c>
      <c r="BI2205" s="158">
        <f>IF(N2205="nulová",J2205,0)</f>
        <v>0</v>
      </c>
      <c r="BJ2205" s="18" t="s">
        <v>176</v>
      </c>
      <c r="BK2205" s="159">
        <f>ROUND(I2205*H2205,3)</f>
        <v>0</v>
      </c>
      <c r="BL2205" s="18" t="s">
        <v>720</v>
      </c>
      <c r="BM2205" s="157" t="s">
        <v>2994</v>
      </c>
    </row>
    <row r="2206" spans="1:65" s="13" customFormat="1">
      <c r="B2206" s="160"/>
      <c r="D2206" s="161" t="s">
        <v>178</v>
      </c>
      <c r="E2206" s="162" t="s">
        <v>1</v>
      </c>
      <c r="F2206" s="163" t="s">
        <v>2995</v>
      </c>
      <c r="H2206" s="164">
        <v>805.24400000000003</v>
      </c>
      <c r="I2206" s="165"/>
      <c r="L2206" s="160"/>
      <c r="M2206" s="166"/>
      <c r="N2206" s="167"/>
      <c r="O2206" s="167"/>
      <c r="P2206" s="167"/>
      <c r="Q2206" s="167"/>
      <c r="R2206" s="167"/>
      <c r="S2206" s="167"/>
      <c r="T2206" s="168"/>
      <c r="AT2206" s="162" t="s">
        <v>178</v>
      </c>
      <c r="AU2206" s="162" t="s">
        <v>176</v>
      </c>
      <c r="AV2206" s="13" t="s">
        <v>176</v>
      </c>
      <c r="AW2206" s="13" t="s">
        <v>33</v>
      </c>
      <c r="AX2206" s="13" t="s">
        <v>78</v>
      </c>
      <c r="AY2206" s="162" t="s">
        <v>169</v>
      </c>
    </row>
    <row r="2207" spans="1:65" s="13" customFormat="1">
      <c r="B2207" s="160"/>
      <c r="D2207" s="161" t="s">
        <v>178</v>
      </c>
      <c r="E2207" s="162" t="s">
        <v>1</v>
      </c>
      <c r="F2207" s="163" t="s">
        <v>2996</v>
      </c>
      <c r="H2207" s="164">
        <v>7464.27</v>
      </c>
      <c r="I2207" s="165"/>
      <c r="L2207" s="160"/>
      <c r="M2207" s="166"/>
      <c r="N2207" s="167"/>
      <c r="O2207" s="167"/>
      <c r="P2207" s="167"/>
      <c r="Q2207" s="167"/>
      <c r="R2207" s="167"/>
      <c r="S2207" s="167"/>
      <c r="T2207" s="168"/>
      <c r="AT2207" s="162" t="s">
        <v>178</v>
      </c>
      <c r="AU2207" s="162" t="s">
        <v>176</v>
      </c>
      <c r="AV2207" s="13" t="s">
        <v>176</v>
      </c>
      <c r="AW2207" s="13" t="s">
        <v>33</v>
      </c>
      <c r="AX2207" s="13" t="s">
        <v>78</v>
      </c>
      <c r="AY2207" s="162" t="s">
        <v>169</v>
      </c>
    </row>
    <row r="2208" spans="1:65" s="13" customFormat="1">
      <c r="B2208" s="160"/>
      <c r="D2208" s="161" t="s">
        <v>178</v>
      </c>
      <c r="E2208" s="162" t="s">
        <v>1</v>
      </c>
      <c r="F2208" s="163" t="s">
        <v>2997</v>
      </c>
      <c r="H2208" s="164">
        <v>3696.86</v>
      </c>
      <c r="I2208" s="165"/>
      <c r="L2208" s="160"/>
      <c r="M2208" s="166"/>
      <c r="N2208" s="167"/>
      <c r="O2208" s="167"/>
      <c r="P2208" s="167"/>
      <c r="Q2208" s="167"/>
      <c r="R2208" s="167"/>
      <c r="S2208" s="167"/>
      <c r="T2208" s="168"/>
      <c r="AT2208" s="162" t="s">
        <v>178</v>
      </c>
      <c r="AU2208" s="162" t="s">
        <v>176</v>
      </c>
      <c r="AV2208" s="13" t="s">
        <v>176</v>
      </c>
      <c r="AW2208" s="13" t="s">
        <v>33</v>
      </c>
      <c r="AX2208" s="13" t="s">
        <v>78</v>
      </c>
      <c r="AY2208" s="162" t="s">
        <v>169</v>
      </c>
    </row>
    <row r="2209" spans="1:65" s="15" customFormat="1">
      <c r="B2209" s="176"/>
      <c r="D2209" s="161" t="s">
        <v>178</v>
      </c>
      <c r="E2209" s="177" t="s">
        <v>1</v>
      </c>
      <c r="F2209" s="178" t="s">
        <v>186</v>
      </c>
      <c r="H2209" s="179">
        <v>11966.374000000002</v>
      </c>
      <c r="I2209" s="180"/>
      <c r="L2209" s="176"/>
      <c r="M2209" s="181"/>
      <c r="N2209" s="182"/>
      <c r="O2209" s="182"/>
      <c r="P2209" s="182"/>
      <c r="Q2209" s="182"/>
      <c r="R2209" s="182"/>
      <c r="S2209" s="182"/>
      <c r="T2209" s="183"/>
      <c r="AT2209" s="177" t="s">
        <v>178</v>
      </c>
      <c r="AU2209" s="177" t="s">
        <v>176</v>
      </c>
      <c r="AV2209" s="15" t="s">
        <v>175</v>
      </c>
      <c r="AW2209" s="15" t="s">
        <v>33</v>
      </c>
      <c r="AX2209" s="15" t="s">
        <v>86</v>
      </c>
      <c r="AY2209" s="177" t="s">
        <v>169</v>
      </c>
    </row>
    <row r="2210" spans="1:65" s="12" customFormat="1" ht="22.75" customHeight="1">
      <c r="B2210" s="132"/>
      <c r="D2210" s="133" t="s">
        <v>77</v>
      </c>
      <c r="E2210" s="143" t="s">
        <v>2998</v>
      </c>
      <c r="F2210" s="143" t="s">
        <v>2999</v>
      </c>
      <c r="I2210" s="135"/>
      <c r="J2210" s="144">
        <f>BK2210</f>
        <v>0</v>
      </c>
      <c r="L2210" s="132"/>
      <c r="M2210" s="137"/>
      <c r="N2210" s="138"/>
      <c r="O2210" s="138"/>
      <c r="P2210" s="139">
        <f>P2211</f>
        <v>0</v>
      </c>
      <c r="Q2210" s="138"/>
      <c r="R2210" s="139">
        <f>R2211</f>
        <v>0</v>
      </c>
      <c r="S2210" s="138"/>
      <c r="T2210" s="140">
        <f>T2211</f>
        <v>0</v>
      </c>
      <c r="AR2210" s="133" t="s">
        <v>187</v>
      </c>
      <c r="AT2210" s="141" t="s">
        <v>77</v>
      </c>
      <c r="AU2210" s="141" t="s">
        <v>86</v>
      </c>
      <c r="AY2210" s="133" t="s">
        <v>169</v>
      </c>
      <c r="BK2210" s="142">
        <f>BK2211</f>
        <v>0</v>
      </c>
    </row>
    <row r="2211" spans="1:65" s="2" customFormat="1" ht="14.4" customHeight="1">
      <c r="A2211" s="33"/>
      <c r="B2211" s="145"/>
      <c r="C2211" s="192" t="s">
        <v>3000</v>
      </c>
      <c r="D2211" s="192" t="s">
        <v>345</v>
      </c>
      <c r="E2211" s="193" t="s">
        <v>3001</v>
      </c>
      <c r="F2211" s="194" t="s">
        <v>3002</v>
      </c>
      <c r="G2211" s="195" t="s">
        <v>369</v>
      </c>
      <c r="H2211" s="196">
        <v>7</v>
      </c>
      <c r="I2211" s="197"/>
      <c r="J2211" s="196">
        <f>ROUND(I2211*H2211,3)</f>
        <v>0</v>
      </c>
      <c r="K2211" s="198"/>
      <c r="L2211" s="199"/>
      <c r="M2211" s="202" t="s">
        <v>1</v>
      </c>
      <c r="N2211" s="203" t="s">
        <v>44</v>
      </c>
      <c r="O2211" s="204"/>
      <c r="P2211" s="205">
        <f>O2211*H2211</f>
        <v>0</v>
      </c>
      <c r="Q2211" s="205">
        <v>0</v>
      </c>
      <c r="R2211" s="205">
        <f>Q2211*H2211</f>
        <v>0</v>
      </c>
      <c r="S2211" s="205">
        <v>0</v>
      </c>
      <c r="T2211" s="206">
        <f>S2211*H2211</f>
        <v>0</v>
      </c>
      <c r="U2211" s="33"/>
      <c r="V2211" s="33"/>
      <c r="W2211" s="33"/>
      <c r="X2211" s="33"/>
      <c r="Y2211" s="33"/>
      <c r="Z2211" s="33"/>
      <c r="AA2211" s="33"/>
      <c r="AB2211" s="33"/>
      <c r="AC2211" s="33"/>
      <c r="AD2211" s="33"/>
      <c r="AE2211" s="33"/>
      <c r="AR2211" s="157" t="s">
        <v>2066</v>
      </c>
      <c r="AT2211" s="157" t="s">
        <v>345</v>
      </c>
      <c r="AU2211" s="157" t="s">
        <v>176</v>
      </c>
      <c r="AY2211" s="18" t="s">
        <v>169</v>
      </c>
      <c r="BE2211" s="158">
        <f>IF(N2211="základná",J2211,0)</f>
        <v>0</v>
      </c>
      <c r="BF2211" s="158">
        <f>IF(N2211="znížená",J2211,0)</f>
        <v>0</v>
      </c>
      <c r="BG2211" s="158">
        <f>IF(N2211="zákl. prenesená",J2211,0)</f>
        <v>0</v>
      </c>
      <c r="BH2211" s="158">
        <f>IF(N2211="zníž. prenesená",J2211,0)</f>
        <v>0</v>
      </c>
      <c r="BI2211" s="158">
        <f>IF(N2211="nulová",J2211,0)</f>
        <v>0</v>
      </c>
      <c r="BJ2211" s="18" t="s">
        <v>176</v>
      </c>
      <c r="BK2211" s="159">
        <f>ROUND(I2211*H2211,3)</f>
        <v>0</v>
      </c>
      <c r="BL2211" s="18" t="s">
        <v>720</v>
      </c>
      <c r="BM2211" s="157" t="s">
        <v>3003</v>
      </c>
    </row>
    <row r="2212" spans="1:65" s="2" customFormat="1" ht="7" customHeight="1">
      <c r="A2212" s="33"/>
      <c r="B2212" s="48"/>
      <c r="C2212" s="49"/>
      <c r="D2212" s="49"/>
      <c r="E2212" s="49"/>
      <c r="F2212" s="49"/>
      <c r="G2212" s="49"/>
      <c r="H2212" s="49"/>
      <c r="I2212" s="49"/>
      <c r="J2212" s="49"/>
      <c r="K2212" s="49"/>
      <c r="L2212" s="34"/>
      <c r="M2212" s="33"/>
      <c r="O2212" s="33"/>
      <c r="P2212" s="33"/>
      <c r="Q2212" s="33"/>
      <c r="R2212" s="33"/>
      <c r="S2212" s="33"/>
      <c r="T2212" s="33"/>
      <c r="U2212" s="33"/>
      <c r="V2212" s="33"/>
      <c r="W2212" s="33"/>
      <c r="X2212" s="33"/>
      <c r="Y2212" s="33"/>
      <c r="Z2212" s="33"/>
      <c r="AA2212" s="33"/>
      <c r="AB2212" s="33"/>
      <c r="AC2212" s="33"/>
      <c r="AD2212" s="33"/>
      <c r="AE2212" s="33"/>
    </row>
  </sheetData>
  <autoFilter ref="C155:K2211"/>
  <mergeCells count="9">
    <mergeCell ref="E87:H87"/>
    <mergeCell ref="E146:H146"/>
    <mergeCell ref="E148:H14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90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3004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3005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ROUND((SUM(BE125:BE179)),  2)</f>
        <v>0</v>
      </c>
      <c r="G33" s="33"/>
      <c r="H33" s="33"/>
      <c r="I33" s="101">
        <v>0.2</v>
      </c>
      <c r="J33" s="100">
        <f>ROUND(((SUM(BE125:BE179))*I33),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ROUND((SUM(BF125:BF179)),  2)</f>
        <v>0</v>
      </c>
      <c r="G34" s="33"/>
      <c r="H34" s="33"/>
      <c r="I34" s="101">
        <v>0.2</v>
      </c>
      <c r="J34" s="100">
        <f>ROUND(((SUM(BF125:BF179))*I34),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ROUND((SUM(BG125:BG179)),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ROUND((SUM(BH125:BH179)),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ROUND((SUM(BI125:BI179)),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02 - SO 02 Prípojka vody a kanalizácie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Stano Švec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115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116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119</v>
      </c>
      <c r="E99" s="119"/>
      <c r="F99" s="119"/>
      <c r="G99" s="119"/>
      <c r="H99" s="119"/>
      <c r="I99" s="119"/>
      <c r="J99" s="120">
        <f>J138</f>
        <v>0</v>
      </c>
      <c r="L99" s="117"/>
    </row>
    <row r="100" spans="1:31" s="10" customFormat="1" ht="19.899999999999999" customHeight="1">
      <c r="B100" s="117"/>
      <c r="D100" s="118" t="s">
        <v>122</v>
      </c>
      <c r="E100" s="119"/>
      <c r="F100" s="119"/>
      <c r="G100" s="119"/>
      <c r="H100" s="119"/>
      <c r="I100" s="119"/>
      <c r="J100" s="120">
        <f>J140</f>
        <v>0</v>
      </c>
      <c r="L100" s="117"/>
    </row>
    <row r="101" spans="1:31" s="10" customFormat="1" ht="19.899999999999999" customHeight="1">
      <c r="B101" s="117"/>
      <c r="D101" s="118" t="s">
        <v>123</v>
      </c>
      <c r="E101" s="119"/>
      <c r="F101" s="119"/>
      <c r="G101" s="119"/>
      <c r="H101" s="119"/>
      <c r="I101" s="119"/>
      <c r="J101" s="120">
        <f>J163</f>
        <v>0</v>
      </c>
      <c r="L101" s="117"/>
    </row>
    <row r="102" spans="1:31" s="9" customFormat="1" ht="25" customHeight="1">
      <c r="B102" s="113"/>
      <c r="D102" s="114" t="s">
        <v>125</v>
      </c>
      <c r="E102" s="115"/>
      <c r="F102" s="115"/>
      <c r="G102" s="115"/>
      <c r="H102" s="115"/>
      <c r="I102" s="115"/>
      <c r="J102" s="116">
        <f>J167</f>
        <v>0</v>
      </c>
      <c r="L102" s="113"/>
    </row>
    <row r="103" spans="1:31" s="10" customFormat="1" ht="19.899999999999999" customHeight="1">
      <c r="B103" s="117"/>
      <c r="D103" s="118" t="s">
        <v>3006</v>
      </c>
      <c r="E103" s="119"/>
      <c r="F103" s="119"/>
      <c r="G103" s="119"/>
      <c r="H103" s="119"/>
      <c r="I103" s="119"/>
      <c r="J103" s="120">
        <f>J168</f>
        <v>0</v>
      </c>
      <c r="L103" s="117"/>
    </row>
    <row r="104" spans="1:31" s="9" customFormat="1" ht="25" customHeight="1">
      <c r="B104" s="113"/>
      <c r="D104" s="114" t="s">
        <v>141</v>
      </c>
      <c r="E104" s="115"/>
      <c r="F104" s="115"/>
      <c r="G104" s="115"/>
      <c r="H104" s="115"/>
      <c r="I104" s="115"/>
      <c r="J104" s="116">
        <f>J177</f>
        <v>0</v>
      </c>
      <c r="L104" s="113"/>
    </row>
    <row r="105" spans="1:31" s="10" customFormat="1" ht="19.899999999999999" customHeight="1">
      <c r="B105" s="117"/>
      <c r="D105" s="118" t="s">
        <v>3007</v>
      </c>
      <c r="E105" s="119"/>
      <c r="F105" s="119"/>
      <c r="G105" s="119"/>
      <c r="H105" s="119"/>
      <c r="I105" s="119"/>
      <c r="J105" s="120">
        <f>J178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5" customHeight="1">
      <c r="A112" s="33"/>
      <c r="B112" s="34"/>
      <c r="C112" s="22" t="s">
        <v>155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3.25" customHeight="1">
      <c r="A115" s="33"/>
      <c r="B115" s="34"/>
      <c r="C115" s="33"/>
      <c r="D115" s="33"/>
      <c r="E115" s="259" t="str">
        <f>E7</f>
        <v>Rodinný dom s 2 byt. jednotkami - Mníchova Lehota, Vytvorenie podmienok pre deinštitucionalizáciu DSS Adam. Kochanovce</v>
      </c>
      <c r="F115" s="260"/>
      <c r="G115" s="260"/>
      <c r="H115" s="260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107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49" t="str">
        <f>E9</f>
        <v>02 - SO 02 Prípojka vody a kanalizácie</v>
      </c>
      <c r="F117" s="258"/>
      <c r="G117" s="258"/>
      <c r="H117" s="25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parc. č. 298,297/1 Mníchova Lehota</v>
      </c>
      <c r="G119" s="33"/>
      <c r="H119" s="33"/>
      <c r="I119" s="28" t="s">
        <v>20</v>
      </c>
      <c r="J119" s="56" t="str">
        <f>IF(J12="","",J12)</f>
        <v>21. 11. 2018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Trenčiansky samosprávny kraj</v>
      </c>
      <c r="G121" s="33"/>
      <c r="H121" s="33"/>
      <c r="I121" s="28" t="s">
        <v>29</v>
      </c>
      <c r="J121" s="31" t="str">
        <f>E21</f>
        <v>ADOM, spol. s 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27</v>
      </c>
      <c r="D122" s="33"/>
      <c r="E122" s="33"/>
      <c r="F122" s="26" t="str">
        <f>IF(E18="","",E18)</f>
        <v>Vyplň údaj</v>
      </c>
      <c r="G122" s="33"/>
      <c r="H122" s="33"/>
      <c r="I122" s="28" t="s">
        <v>35</v>
      </c>
      <c r="J122" s="31" t="str">
        <f>E24</f>
        <v>Ing. Stano Švec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156</v>
      </c>
      <c r="D124" s="124" t="s">
        <v>63</v>
      </c>
      <c r="E124" s="124" t="s">
        <v>59</v>
      </c>
      <c r="F124" s="124" t="s">
        <v>60</v>
      </c>
      <c r="G124" s="124" t="s">
        <v>157</v>
      </c>
      <c r="H124" s="124" t="s">
        <v>158</v>
      </c>
      <c r="I124" s="124" t="s">
        <v>159</v>
      </c>
      <c r="J124" s="125" t="s">
        <v>112</v>
      </c>
      <c r="K124" s="126" t="s">
        <v>160</v>
      </c>
      <c r="L124" s="127"/>
      <c r="M124" s="63" t="s">
        <v>1</v>
      </c>
      <c r="N124" s="64" t="s">
        <v>42</v>
      </c>
      <c r="O124" s="64" t="s">
        <v>161</v>
      </c>
      <c r="P124" s="64" t="s">
        <v>162</v>
      </c>
      <c r="Q124" s="64" t="s">
        <v>163</v>
      </c>
      <c r="R124" s="64" t="s">
        <v>164</v>
      </c>
      <c r="S124" s="64" t="s">
        <v>165</v>
      </c>
      <c r="T124" s="65" t="s">
        <v>166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75" customHeight="1">
      <c r="A125" s="33"/>
      <c r="B125" s="34"/>
      <c r="C125" s="70" t="s">
        <v>113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P126+P167+P177</f>
        <v>0</v>
      </c>
      <c r="Q125" s="67"/>
      <c r="R125" s="129">
        <f>R126+R167+R177</f>
        <v>167.85030519999995</v>
      </c>
      <c r="S125" s="67"/>
      <c r="T125" s="130">
        <f>T126+T167+T177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77</v>
      </c>
      <c r="AU125" s="18" t="s">
        <v>114</v>
      </c>
      <c r="BK125" s="131">
        <f>BK126+BK167+BK177</f>
        <v>0</v>
      </c>
    </row>
    <row r="126" spans="1:65" s="12" customFormat="1" ht="25.9" customHeight="1">
      <c r="B126" s="132"/>
      <c r="D126" s="133" t="s">
        <v>77</v>
      </c>
      <c r="E126" s="134" t="s">
        <v>167</v>
      </c>
      <c r="F126" s="134" t="s">
        <v>168</v>
      </c>
      <c r="I126" s="135"/>
      <c r="J126" s="136">
        <f>BK126</f>
        <v>0</v>
      </c>
      <c r="L126" s="132"/>
      <c r="M126" s="137"/>
      <c r="N126" s="138"/>
      <c r="O126" s="138"/>
      <c r="P126" s="139">
        <f>P127+P138+P140+P163</f>
        <v>0</v>
      </c>
      <c r="Q126" s="138"/>
      <c r="R126" s="139">
        <f>R127+R138+R140+R163</f>
        <v>167.83441519999997</v>
      </c>
      <c r="S126" s="138"/>
      <c r="T126" s="140">
        <f>T127+T138+T140+T163</f>
        <v>0</v>
      </c>
      <c r="AR126" s="133" t="s">
        <v>86</v>
      </c>
      <c r="AT126" s="141" t="s">
        <v>77</v>
      </c>
      <c r="AU126" s="141" t="s">
        <v>78</v>
      </c>
      <c r="AY126" s="133" t="s">
        <v>169</v>
      </c>
      <c r="BK126" s="142">
        <f>BK127+BK138+BK140+BK163</f>
        <v>0</v>
      </c>
    </row>
    <row r="127" spans="1:65" s="12" customFormat="1" ht="22.75" customHeight="1">
      <c r="B127" s="132"/>
      <c r="D127" s="133" t="s">
        <v>77</v>
      </c>
      <c r="E127" s="143" t="s">
        <v>86</v>
      </c>
      <c r="F127" s="143" t="s">
        <v>170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SUM(P128:P137)</f>
        <v>0</v>
      </c>
      <c r="Q127" s="138"/>
      <c r="R127" s="139">
        <f>SUM(R128:R137)</f>
        <v>0.2880952</v>
      </c>
      <c r="S127" s="138"/>
      <c r="T127" s="140">
        <f>SUM(T128:T137)</f>
        <v>0</v>
      </c>
      <c r="AR127" s="133" t="s">
        <v>86</v>
      </c>
      <c r="AT127" s="141" t="s">
        <v>77</v>
      </c>
      <c r="AU127" s="141" t="s">
        <v>86</v>
      </c>
      <c r="AY127" s="133" t="s">
        <v>169</v>
      </c>
      <c r="BK127" s="142">
        <f>SUM(BK128:BK137)</f>
        <v>0</v>
      </c>
    </row>
    <row r="128" spans="1:65" s="2" customFormat="1" ht="14.4" customHeight="1">
      <c r="A128" s="33"/>
      <c r="B128" s="145"/>
      <c r="C128" s="146" t="s">
        <v>86</v>
      </c>
      <c r="D128" s="146" t="s">
        <v>171</v>
      </c>
      <c r="E128" s="147" t="s">
        <v>3008</v>
      </c>
      <c r="F128" s="148" t="s">
        <v>3009</v>
      </c>
      <c r="G128" s="149" t="s">
        <v>3010</v>
      </c>
      <c r="H128" s="150">
        <v>0.24</v>
      </c>
      <c r="I128" s="151"/>
      <c r="J128" s="150">
        <f t="shared" ref="J128:J137" si="0">ROUND(I128*H128,3)</f>
        <v>0</v>
      </c>
      <c r="K128" s="152"/>
      <c r="L128" s="34"/>
      <c r="M128" s="153" t="s">
        <v>1</v>
      </c>
      <c r="N128" s="154" t="s">
        <v>44</v>
      </c>
      <c r="O128" s="59"/>
      <c r="P128" s="155">
        <f t="shared" ref="P128:P137" si="1">O128*H128</f>
        <v>0</v>
      </c>
      <c r="Q128" s="155">
        <v>0.40872999999999998</v>
      </c>
      <c r="R128" s="155">
        <f t="shared" ref="R128:R137" si="2">Q128*H128</f>
        <v>9.8095199999999994E-2</v>
      </c>
      <c r="S128" s="155">
        <v>0</v>
      </c>
      <c r="T128" s="156">
        <f t="shared" ref="T128:T137" si="3"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175</v>
      </c>
      <c r="AT128" s="157" t="s">
        <v>171</v>
      </c>
      <c r="AU128" s="157" t="s">
        <v>176</v>
      </c>
      <c r="AY128" s="18" t="s">
        <v>169</v>
      </c>
      <c r="BE128" s="158">
        <f t="shared" ref="BE128:BE137" si="4">IF(N128="základná",J128,0)</f>
        <v>0</v>
      </c>
      <c r="BF128" s="158">
        <f t="shared" ref="BF128:BF137" si="5">IF(N128="znížená",J128,0)</f>
        <v>0</v>
      </c>
      <c r="BG128" s="158">
        <f t="shared" ref="BG128:BG137" si="6">IF(N128="zákl. prenesená",J128,0)</f>
        <v>0</v>
      </c>
      <c r="BH128" s="158">
        <f t="shared" ref="BH128:BH137" si="7">IF(N128="zníž. prenesená",J128,0)</f>
        <v>0</v>
      </c>
      <c r="BI128" s="158">
        <f t="shared" ref="BI128:BI137" si="8">IF(N128="nulová",J128,0)</f>
        <v>0</v>
      </c>
      <c r="BJ128" s="18" t="s">
        <v>176</v>
      </c>
      <c r="BK128" s="159">
        <f t="shared" ref="BK128:BK137" si="9">ROUND(I128*H128,3)</f>
        <v>0</v>
      </c>
      <c r="BL128" s="18" t="s">
        <v>175</v>
      </c>
      <c r="BM128" s="157" t="s">
        <v>3011</v>
      </c>
    </row>
    <row r="129" spans="1:65" s="2" customFormat="1" ht="14.4" customHeight="1">
      <c r="A129" s="33"/>
      <c r="B129" s="145"/>
      <c r="C129" s="146" t="s">
        <v>176</v>
      </c>
      <c r="D129" s="146" t="s">
        <v>171</v>
      </c>
      <c r="E129" s="147" t="s">
        <v>3012</v>
      </c>
      <c r="F129" s="148" t="s">
        <v>3013</v>
      </c>
      <c r="G129" s="149" t="s">
        <v>181</v>
      </c>
      <c r="H129" s="150">
        <v>315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44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175</v>
      </c>
      <c r="AT129" s="157" t="s">
        <v>171</v>
      </c>
      <c r="AU129" s="157" t="s">
        <v>176</v>
      </c>
      <c r="AY129" s="18" t="s">
        <v>169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176</v>
      </c>
      <c r="BK129" s="159">
        <f t="shared" si="9"/>
        <v>0</v>
      </c>
      <c r="BL129" s="18" t="s">
        <v>175</v>
      </c>
      <c r="BM129" s="157" t="s">
        <v>3014</v>
      </c>
    </row>
    <row r="130" spans="1:65" s="2" customFormat="1" ht="14.4" customHeight="1">
      <c r="A130" s="33"/>
      <c r="B130" s="145"/>
      <c r="C130" s="192" t="s">
        <v>187</v>
      </c>
      <c r="D130" s="192" t="s">
        <v>345</v>
      </c>
      <c r="E130" s="193" t="s">
        <v>3015</v>
      </c>
      <c r="F130" s="194" t="s">
        <v>3016</v>
      </c>
      <c r="G130" s="195" t="s">
        <v>3017</v>
      </c>
      <c r="H130" s="196">
        <v>1</v>
      </c>
      <c r="I130" s="197"/>
      <c r="J130" s="196">
        <f t="shared" si="0"/>
        <v>0</v>
      </c>
      <c r="K130" s="198"/>
      <c r="L130" s="199"/>
      <c r="M130" s="200" t="s">
        <v>1</v>
      </c>
      <c r="N130" s="201" t="s">
        <v>44</v>
      </c>
      <c r="O130" s="59"/>
      <c r="P130" s="155">
        <f t="shared" si="1"/>
        <v>0</v>
      </c>
      <c r="Q130" s="155">
        <v>0.19</v>
      </c>
      <c r="R130" s="155">
        <f t="shared" si="2"/>
        <v>0.19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245</v>
      </c>
      <c r="AT130" s="157" t="s">
        <v>345</v>
      </c>
      <c r="AU130" s="157" t="s">
        <v>176</v>
      </c>
      <c r="AY130" s="18" t="s">
        <v>169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176</v>
      </c>
      <c r="BK130" s="159">
        <f t="shared" si="9"/>
        <v>0</v>
      </c>
      <c r="BL130" s="18" t="s">
        <v>175</v>
      </c>
      <c r="BM130" s="157" t="s">
        <v>3018</v>
      </c>
    </row>
    <row r="131" spans="1:65" s="2" customFormat="1" ht="14.4" customHeight="1">
      <c r="A131" s="33"/>
      <c r="B131" s="145"/>
      <c r="C131" s="146" t="s">
        <v>175</v>
      </c>
      <c r="D131" s="146" t="s">
        <v>171</v>
      </c>
      <c r="E131" s="147" t="s">
        <v>3019</v>
      </c>
      <c r="F131" s="148" t="s">
        <v>3020</v>
      </c>
      <c r="G131" s="149" t="s">
        <v>181</v>
      </c>
      <c r="H131" s="150">
        <v>315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44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175</v>
      </c>
      <c r="AT131" s="157" t="s">
        <v>171</v>
      </c>
      <c r="AU131" s="157" t="s">
        <v>176</v>
      </c>
      <c r="AY131" s="18" t="s">
        <v>169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176</v>
      </c>
      <c r="BK131" s="159">
        <f t="shared" si="9"/>
        <v>0</v>
      </c>
      <c r="BL131" s="18" t="s">
        <v>175</v>
      </c>
      <c r="BM131" s="157" t="s">
        <v>3021</v>
      </c>
    </row>
    <row r="132" spans="1:65" s="2" customFormat="1" ht="24.15" customHeight="1">
      <c r="A132" s="33"/>
      <c r="B132" s="145"/>
      <c r="C132" s="146" t="s">
        <v>209</v>
      </c>
      <c r="D132" s="146" t="s">
        <v>171</v>
      </c>
      <c r="E132" s="147" t="s">
        <v>3022</v>
      </c>
      <c r="F132" s="148" t="s">
        <v>3023</v>
      </c>
      <c r="G132" s="149" t="s">
        <v>181</v>
      </c>
      <c r="H132" s="150">
        <v>315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44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175</v>
      </c>
      <c r="AT132" s="157" t="s">
        <v>171</v>
      </c>
      <c r="AU132" s="157" t="s">
        <v>176</v>
      </c>
      <c r="AY132" s="18" t="s">
        <v>169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176</v>
      </c>
      <c r="BK132" s="159">
        <f t="shared" si="9"/>
        <v>0</v>
      </c>
      <c r="BL132" s="18" t="s">
        <v>175</v>
      </c>
      <c r="BM132" s="157" t="s">
        <v>3024</v>
      </c>
    </row>
    <row r="133" spans="1:65" s="2" customFormat="1" ht="24.15" customHeight="1">
      <c r="A133" s="33"/>
      <c r="B133" s="145"/>
      <c r="C133" s="146" t="s">
        <v>213</v>
      </c>
      <c r="D133" s="146" t="s">
        <v>171</v>
      </c>
      <c r="E133" s="147" t="s">
        <v>3025</v>
      </c>
      <c r="F133" s="148" t="s">
        <v>3026</v>
      </c>
      <c r="G133" s="149" t="s">
        <v>181</v>
      </c>
      <c r="H133" s="150">
        <v>176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44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175</v>
      </c>
      <c r="AT133" s="157" t="s">
        <v>171</v>
      </c>
      <c r="AU133" s="157" t="s">
        <v>176</v>
      </c>
      <c r="AY133" s="18" t="s">
        <v>169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176</v>
      </c>
      <c r="BK133" s="159">
        <f t="shared" si="9"/>
        <v>0</v>
      </c>
      <c r="BL133" s="18" t="s">
        <v>175</v>
      </c>
      <c r="BM133" s="157" t="s">
        <v>3027</v>
      </c>
    </row>
    <row r="134" spans="1:65" s="2" customFormat="1" ht="14.4" customHeight="1">
      <c r="A134" s="33"/>
      <c r="B134" s="145"/>
      <c r="C134" s="146" t="s">
        <v>241</v>
      </c>
      <c r="D134" s="146" t="s">
        <v>171</v>
      </c>
      <c r="E134" s="147" t="s">
        <v>3028</v>
      </c>
      <c r="F134" s="148" t="s">
        <v>3029</v>
      </c>
      <c r="G134" s="149" t="s">
        <v>181</v>
      </c>
      <c r="H134" s="150">
        <v>176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44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175</v>
      </c>
      <c r="AT134" s="157" t="s">
        <v>171</v>
      </c>
      <c r="AU134" s="157" t="s">
        <v>176</v>
      </c>
      <c r="AY134" s="18" t="s">
        <v>169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176</v>
      </c>
      <c r="BK134" s="159">
        <f t="shared" si="9"/>
        <v>0</v>
      </c>
      <c r="BL134" s="18" t="s">
        <v>175</v>
      </c>
      <c r="BM134" s="157" t="s">
        <v>3030</v>
      </c>
    </row>
    <row r="135" spans="1:65" s="2" customFormat="1" ht="14.4" customHeight="1">
      <c r="A135" s="33"/>
      <c r="B135" s="145"/>
      <c r="C135" s="146" t="s">
        <v>245</v>
      </c>
      <c r="D135" s="146" t="s">
        <v>171</v>
      </c>
      <c r="E135" s="147" t="s">
        <v>3031</v>
      </c>
      <c r="F135" s="148" t="s">
        <v>3032</v>
      </c>
      <c r="G135" s="149" t="s">
        <v>181</v>
      </c>
      <c r="H135" s="150">
        <v>139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44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175</v>
      </c>
      <c r="AT135" s="157" t="s">
        <v>171</v>
      </c>
      <c r="AU135" s="157" t="s">
        <v>176</v>
      </c>
      <c r="AY135" s="18" t="s">
        <v>169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176</v>
      </c>
      <c r="BK135" s="159">
        <f t="shared" si="9"/>
        <v>0</v>
      </c>
      <c r="BL135" s="18" t="s">
        <v>175</v>
      </c>
      <c r="BM135" s="157" t="s">
        <v>3033</v>
      </c>
    </row>
    <row r="136" spans="1:65" s="2" customFormat="1" ht="14.4" customHeight="1">
      <c r="A136" s="33"/>
      <c r="B136" s="145"/>
      <c r="C136" s="146" t="s">
        <v>278</v>
      </c>
      <c r="D136" s="146" t="s">
        <v>171</v>
      </c>
      <c r="E136" s="147" t="s">
        <v>3034</v>
      </c>
      <c r="F136" s="148" t="s">
        <v>3035</v>
      </c>
      <c r="G136" s="149" t="s">
        <v>181</v>
      </c>
      <c r="H136" s="150">
        <v>96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44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175</v>
      </c>
      <c r="AT136" s="157" t="s">
        <v>171</v>
      </c>
      <c r="AU136" s="157" t="s">
        <v>176</v>
      </c>
      <c r="AY136" s="18" t="s">
        <v>169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176</v>
      </c>
      <c r="BK136" s="159">
        <f t="shared" si="9"/>
        <v>0</v>
      </c>
      <c r="BL136" s="18" t="s">
        <v>175</v>
      </c>
      <c r="BM136" s="157" t="s">
        <v>3036</v>
      </c>
    </row>
    <row r="137" spans="1:65" s="2" customFormat="1" ht="14.4" customHeight="1">
      <c r="A137" s="33"/>
      <c r="B137" s="145"/>
      <c r="C137" s="146" t="s">
        <v>282</v>
      </c>
      <c r="D137" s="146" t="s">
        <v>171</v>
      </c>
      <c r="E137" s="147" t="s">
        <v>3037</v>
      </c>
      <c r="F137" s="148" t="s">
        <v>3038</v>
      </c>
      <c r="G137" s="149" t="s">
        <v>181</v>
      </c>
      <c r="H137" s="150">
        <v>48.5</v>
      </c>
      <c r="I137" s="151"/>
      <c r="J137" s="150">
        <f t="shared" si="0"/>
        <v>0</v>
      </c>
      <c r="K137" s="152"/>
      <c r="L137" s="34"/>
      <c r="M137" s="153" t="s">
        <v>1</v>
      </c>
      <c r="N137" s="154" t="s">
        <v>44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175</v>
      </c>
      <c r="AT137" s="157" t="s">
        <v>171</v>
      </c>
      <c r="AU137" s="157" t="s">
        <v>176</v>
      </c>
      <c r="AY137" s="18" t="s">
        <v>169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176</v>
      </c>
      <c r="BK137" s="159">
        <f t="shared" si="9"/>
        <v>0</v>
      </c>
      <c r="BL137" s="18" t="s">
        <v>175</v>
      </c>
      <c r="BM137" s="157" t="s">
        <v>3039</v>
      </c>
    </row>
    <row r="138" spans="1:65" s="12" customFormat="1" ht="22.75" customHeight="1">
      <c r="B138" s="132"/>
      <c r="D138" s="133" t="s">
        <v>77</v>
      </c>
      <c r="E138" s="143" t="s">
        <v>175</v>
      </c>
      <c r="F138" s="143" t="s">
        <v>726</v>
      </c>
      <c r="I138" s="135"/>
      <c r="J138" s="144">
        <f>BK138</f>
        <v>0</v>
      </c>
      <c r="L138" s="132"/>
      <c r="M138" s="137"/>
      <c r="N138" s="138"/>
      <c r="O138" s="138"/>
      <c r="P138" s="139">
        <f>P139</f>
        <v>0</v>
      </c>
      <c r="Q138" s="138"/>
      <c r="R138" s="139">
        <f>R139</f>
        <v>163.5264</v>
      </c>
      <c r="S138" s="138"/>
      <c r="T138" s="140">
        <f>T139</f>
        <v>0</v>
      </c>
      <c r="AR138" s="133" t="s">
        <v>86</v>
      </c>
      <c r="AT138" s="141" t="s">
        <v>77</v>
      </c>
      <c r="AU138" s="141" t="s">
        <v>86</v>
      </c>
      <c r="AY138" s="133" t="s">
        <v>169</v>
      </c>
      <c r="BK138" s="142">
        <f>BK139</f>
        <v>0</v>
      </c>
    </row>
    <row r="139" spans="1:65" s="2" customFormat="1" ht="24.15" customHeight="1">
      <c r="A139" s="33"/>
      <c r="B139" s="145"/>
      <c r="C139" s="146" t="s">
        <v>295</v>
      </c>
      <c r="D139" s="146" t="s">
        <v>171</v>
      </c>
      <c r="E139" s="147" t="s">
        <v>3040</v>
      </c>
      <c r="F139" s="148" t="s">
        <v>3041</v>
      </c>
      <c r="G139" s="149" t="s">
        <v>181</v>
      </c>
      <c r="H139" s="150">
        <v>96</v>
      </c>
      <c r="I139" s="151"/>
      <c r="J139" s="150">
        <f>ROUND(I139*H139,3)</f>
        <v>0</v>
      </c>
      <c r="K139" s="152"/>
      <c r="L139" s="34"/>
      <c r="M139" s="153" t="s">
        <v>1</v>
      </c>
      <c r="N139" s="154" t="s">
        <v>44</v>
      </c>
      <c r="O139" s="59"/>
      <c r="P139" s="155">
        <f>O139*H139</f>
        <v>0</v>
      </c>
      <c r="Q139" s="155">
        <v>1.7034</v>
      </c>
      <c r="R139" s="155">
        <f>Q139*H139</f>
        <v>163.5264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175</v>
      </c>
      <c r="AT139" s="157" t="s">
        <v>171</v>
      </c>
      <c r="AU139" s="157" t="s">
        <v>176</v>
      </c>
      <c r="AY139" s="18" t="s">
        <v>169</v>
      </c>
      <c r="BE139" s="158">
        <f>IF(N139="základná",J139,0)</f>
        <v>0</v>
      </c>
      <c r="BF139" s="158">
        <f>IF(N139="znížená",J139,0)</f>
        <v>0</v>
      </c>
      <c r="BG139" s="158">
        <f>IF(N139="zákl. prenesená",J139,0)</f>
        <v>0</v>
      </c>
      <c r="BH139" s="158">
        <f>IF(N139="zníž. prenesená",J139,0)</f>
        <v>0</v>
      </c>
      <c r="BI139" s="158">
        <f>IF(N139="nulová",J139,0)</f>
        <v>0</v>
      </c>
      <c r="BJ139" s="18" t="s">
        <v>176</v>
      </c>
      <c r="BK139" s="159">
        <f>ROUND(I139*H139,3)</f>
        <v>0</v>
      </c>
      <c r="BL139" s="18" t="s">
        <v>175</v>
      </c>
      <c r="BM139" s="157" t="s">
        <v>3042</v>
      </c>
    </row>
    <row r="140" spans="1:65" s="12" customFormat="1" ht="22.75" customHeight="1">
      <c r="B140" s="132"/>
      <c r="D140" s="133" t="s">
        <v>77</v>
      </c>
      <c r="E140" s="143" t="s">
        <v>245</v>
      </c>
      <c r="F140" s="143" t="s">
        <v>1225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SUM(P141:P162)</f>
        <v>0</v>
      </c>
      <c r="Q140" s="138"/>
      <c r="R140" s="139">
        <f>SUM(R141:R162)</f>
        <v>4.0195699999999999</v>
      </c>
      <c r="S140" s="138"/>
      <c r="T140" s="140">
        <f>SUM(T141:T162)</f>
        <v>0</v>
      </c>
      <c r="AR140" s="133" t="s">
        <v>86</v>
      </c>
      <c r="AT140" s="141" t="s">
        <v>77</v>
      </c>
      <c r="AU140" s="141" t="s">
        <v>86</v>
      </c>
      <c r="AY140" s="133" t="s">
        <v>169</v>
      </c>
      <c r="BK140" s="142">
        <f>SUM(BK141:BK162)</f>
        <v>0</v>
      </c>
    </row>
    <row r="141" spans="1:65" s="2" customFormat="1" ht="24.15" customHeight="1">
      <c r="A141" s="33"/>
      <c r="B141" s="145"/>
      <c r="C141" s="146" t="s">
        <v>299</v>
      </c>
      <c r="D141" s="146" t="s">
        <v>171</v>
      </c>
      <c r="E141" s="147" t="s">
        <v>3043</v>
      </c>
      <c r="F141" s="148" t="s">
        <v>3044</v>
      </c>
      <c r="G141" s="149" t="s">
        <v>3017</v>
      </c>
      <c r="H141" s="150">
        <v>1</v>
      </c>
      <c r="I141" s="151"/>
      <c r="J141" s="150">
        <f t="shared" ref="J141:J162" si="10">ROUND(I141*H141,3)</f>
        <v>0</v>
      </c>
      <c r="K141" s="152"/>
      <c r="L141" s="34"/>
      <c r="M141" s="153" t="s">
        <v>1</v>
      </c>
      <c r="N141" s="154" t="s">
        <v>44</v>
      </c>
      <c r="O141" s="59"/>
      <c r="P141" s="155">
        <f t="shared" ref="P141:P162" si="11">O141*H141</f>
        <v>0</v>
      </c>
      <c r="Q141" s="155">
        <v>6.9750000000000006E-2</v>
      </c>
      <c r="R141" s="155">
        <f t="shared" ref="R141:R162" si="12">Q141*H141</f>
        <v>6.9750000000000006E-2</v>
      </c>
      <c r="S141" s="155">
        <v>0</v>
      </c>
      <c r="T141" s="156">
        <f t="shared" ref="T141:T162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175</v>
      </c>
      <c r="AT141" s="157" t="s">
        <v>171</v>
      </c>
      <c r="AU141" s="157" t="s">
        <v>176</v>
      </c>
      <c r="AY141" s="18" t="s">
        <v>169</v>
      </c>
      <c r="BE141" s="158">
        <f t="shared" ref="BE141:BE162" si="14">IF(N141="základná",J141,0)</f>
        <v>0</v>
      </c>
      <c r="BF141" s="158">
        <f t="shared" ref="BF141:BF162" si="15">IF(N141="znížená",J141,0)</f>
        <v>0</v>
      </c>
      <c r="BG141" s="158">
        <f t="shared" ref="BG141:BG162" si="16">IF(N141="zákl. prenesená",J141,0)</f>
        <v>0</v>
      </c>
      <c r="BH141" s="158">
        <f t="shared" ref="BH141:BH162" si="17">IF(N141="zníž. prenesená",J141,0)</f>
        <v>0</v>
      </c>
      <c r="BI141" s="158">
        <f t="shared" ref="BI141:BI162" si="18">IF(N141="nulová",J141,0)</f>
        <v>0</v>
      </c>
      <c r="BJ141" s="18" t="s">
        <v>176</v>
      </c>
      <c r="BK141" s="159">
        <f t="shared" ref="BK141:BK162" si="19">ROUND(I141*H141,3)</f>
        <v>0</v>
      </c>
      <c r="BL141" s="18" t="s">
        <v>175</v>
      </c>
      <c r="BM141" s="157" t="s">
        <v>3045</v>
      </c>
    </row>
    <row r="142" spans="1:65" s="2" customFormat="1" ht="14.4" customHeight="1">
      <c r="A142" s="33"/>
      <c r="B142" s="145"/>
      <c r="C142" s="146" t="s">
        <v>308</v>
      </c>
      <c r="D142" s="146" t="s">
        <v>171</v>
      </c>
      <c r="E142" s="147" t="s">
        <v>3046</v>
      </c>
      <c r="F142" s="148" t="s">
        <v>3047</v>
      </c>
      <c r="G142" s="149" t="s">
        <v>353</v>
      </c>
      <c r="H142" s="150">
        <v>60</v>
      </c>
      <c r="I142" s="151"/>
      <c r="J142" s="150">
        <f t="shared" si="10"/>
        <v>0</v>
      </c>
      <c r="K142" s="152"/>
      <c r="L142" s="34"/>
      <c r="M142" s="153" t="s">
        <v>1</v>
      </c>
      <c r="N142" s="154" t="s">
        <v>44</v>
      </c>
      <c r="O142" s="59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175</v>
      </c>
      <c r="AT142" s="157" t="s">
        <v>171</v>
      </c>
      <c r="AU142" s="157" t="s">
        <v>176</v>
      </c>
      <c r="AY142" s="18" t="s">
        <v>169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8" t="s">
        <v>176</v>
      </c>
      <c r="BK142" s="159">
        <f t="shared" si="19"/>
        <v>0</v>
      </c>
      <c r="BL142" s="18" t="s">
        <v>175</v>
      </c>
      <c r="BM142" s="157" t="s">
        <v>3048</v>
      </c>
    </row>
    <row r="143" spans="1:65" s="2" customFormat="1" ht="14.4" customHeight="1">
      <c r="A143" s="33"/>
      <c r="B143" s="145"/>
      <c r="C143" s="192" t="s">
        <v>314</v>
      </c>
      <c r="D143" s="192" t="s">
        <v>345</v>
      </c>
      <c r="E143" s="193" t="s">
        <v>3049</v>
      </c>
      <c r="F143" s="194" t="s">
        <v>3050</v>
      </c>
      <c r="G143" s="195" t="s">
        <v>3017</v>
      </c>
      <c r="H143" s="196">
        <v>10</v>
      </c>
      <c r="I143" s="197"/>
      <c r="J143" s="196">
        <f t="shared" si="10"/>
        <v>0</v>
      </c>
      <c r="K143" s="198"/>
      <c r="L143" s="199"/>
      <c r="M143" s="200" t="s">
        <v>1</v>
      </c>
      <c r="N143" s="201" t="s">
        <v>44</v>
      </c>
      <c r="O143" s="59"/>
      <c r="P143" s="155">
        <f t="shared" si="11"/>
        <v>0</v>
      </c>
      <c r="Q143" s="155">
        <v>2.3999999999999998E-3</v>
      </c>
      <c r="R143" s="155">
        <f t="shared" si="12"/>
        <v>2.3999999999999997E-2</v>
      </c>
      <c r="S143" s="155">
        <v>0</v>
      </c>
      <c r="T143" s="156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245</v>
      </c>
      <c r="AT143" s="157" t="s">
        <v>345</v>
      </c>
      <c r="AU143" s="157" t="s">
        <v>176</v>
      </c>
      <c r="AY143" s="18" t="s">
        <v>169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8" t="s">
        <v>176</v>
      </c>
      <c r="BK143" s="159">
        <f t="shared" si="19"/>
        <v>0</v>
      </c>
      <c r="BL143" s="18" t="s">
        <v>175</v>
      </c>
      <c r="BM143" s="157" t="s">
        <v>3051</v>
      </c>
    </row>
    <row r="144" spans="1:65" s="2" customFormat="1" ht="24.15" customHeight="1">
      <c r="A144" s="33"/>
      <c r="B144" s="145"/>
      <c r="C144" s="146" t="s">
        <v>320</v>
      </c>
      <c r="D144" s="146" t="s">
        <v>171</v>
      </c>
      <c r="E144" s="147" t="s">
        <v>3052</v>
      </c>
      <c r="F144" s="148" t="s">
        <v>3053</v>
      </c>
      <c r="G144" s="149" t="s">
        <v>353</v>
      </c>
      <c r="H144" s="150">
        <v>180</v>
      </c>
      <c r="I144" s="151"/>
      <c r="J144" s="150">
        <f t="shared" si="10"/>
        <v>0</v>
      </c>
      <c r="K144" s="152"/>
      <c r="L144" s="34"/>
      <c r="M144" s="153" t="s">
        <v>1</v>
      </c>
      <c r="N144" s="154" t="s">
        <v>44</v>
      </c>
      <c r="O144" s="59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175</v>
      </c>
      <c r="AT144" s="157" t="s">
        <v>171</v>
      </c>
      <c r="AU144" s="157" t="s">
        <v>176</v>
      </c>
      <c r="AY144" s="18" t="s">
        <v>169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8" t="s">
        <v>176</v>
      </c>
      <c r="BK144" s="159">
        <f t="shared" si="19"/>
        <v>0</v>
      </c>
      <c r="BL144" s="18" t="s">
        <v>175</v>
      </c>
      <c r="BM144" s="157" t="s">
        <v>3054</v>
      </c>
    </row>
    <row r="145" spans="1:65" s="2" customFormat="1" ht="24.15" customHeight="1">
      <c r="A145" s="33"/>
      <c r="B145" s="145"/>
      <c r="C145" s="192" t="s">
        <v>325</v>
      </c>
      <c r="D145" s="192" t="s">
        <v>345</v>
      </c>
      <c r="E145" s="193" t="s">
        <v>3055</v>
      </c>
      <c r="F145" s="194" t="s">
        <v>3056</v>
      </c>
      <c r="G145" s="195" t="s">
        <v>3017</v>
      </c>
      <c r="H145" s="196">
        <v>11</v>
      </c>
      <c r="I145" s="197"/>
      <c r="J145" s="196">
        <f t="shared" si="10"/>
        <v>0</v>
      </c>
      <c r="K145" s="198"/>
      <c r="L145" s="199"/>
      <c r="M145" s="200" t="s">
        <v>1</v>
      </c>
      <c r="N145" s="201" t="s">
        <v>44</v>
      </c>
      <c r="O145" s="59"/>
      <c r="P145" s="155">
        <f t="shared" si="11"/>
        <v>0</v>
      </c>
      <c r="Q145" s="155">
        <v>1.0500000000000001E-2</v>
      </c>
      <c r="R145" s="155">
        <f t="shared" si="12"/>
        <v>0.11550000000000001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245</v>
      </c>
      <c r="AT145" s="157" t="s">
        <v>345</v>
      </c>
      <c r="AU145" s="157" t="s">
        <v>176</v>
      </c>
      <c r="AY145" s="18" t="s">
        <v>169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176</v>
      </c>
      <c r="BK145" s="159">
        <f t="shared" si="19"/>
        <v>0</v>
      </c>
      <c r="BL145" s="18" t="s">
        <v>175</v>
      </c>
      <c r="BM145" s="157" t="s">
        <v>3057</v>
      </c>
    </row>
    <row r="146" spans="1:65" s="2" customFormat="1" ht="24.15" customHeight="1">
      <c r="A146" s="33"/>
      <c r="B146" s="145"/>
      <c r="C146" s="192" t="s">
        <v>338</v>
      </c>
      <c r="D146" s="192" t="s">
        <v>345</v>
      </c>
      <c r="E146" s="193" t="s">
        <v>3058</v>
      </c>
      <c r="F146" s="194" t="s">
        <v>3059</v>
      </c>
      <c r="G146" s="195" t="s">
        <v>3017</v>
      </c>
      <c r="H146" s="196">
        <v>25</v>
      </c>
      <c r="I146" s="197"/>
      <c r="J146" s="196">
        <f t="shared" si="10"/>
        <v>0</v>
      </c>
      <c r="K146" s="198"/>
      <c r="L146" s="199"/>
      <c r="M146" s="200" t="s">
        <v>1</v>
      </c>
      <c r="N146" s="201" t="s">
        <v>44</v>
      </c>
      <c r="O146" s="59"/>
      <c r="P146" s="155">
        <f t="shared" si="11"/>
        <v>0</v>
      </c>
      <c r="Q146" s="155">
        <v>1.4500000000000001E-2</v>
      </c>
      <c r="R146" s="155">
        <f t="shared" si="12"/>
        <v>0.36250000000000004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245</v>
      </c>
      <c r="AT146" s="157" t="s">
        <v>345</v>
      </c>
      <c r="AU146" s="157" t="s">
        <v>176</v>
      </c>
      <c r="AY146" s="18" t="s">
        <v>169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176</v>
      </c>
      <c r="BK146" s="159">
        <f t="shared" si="19"/>
        <v>0</v>
      </c>
      <c r="BL146" s="18" t="s">
        <v>175</v>
      </c>
      <c r="BM146" s="157" t="s">
        <v>3060</v>
      </c>
    </row>
    <row r="147" spans="1:65" s="2" customFormat="1" ht="14.4" customHeight="1">
      <c r="A147" s="33"/>
      <c r="B147" s="145"/>
      <c r="C147" s="146" t="s">
        <v>344</v>
      </c>
      <c r="D147" s="146" t="s">
        <v>171</v>
      </c>
      <c r="E147" s="147" t="s">
        <v>3061</v>
      </c>
      <c r="F147" s="148" t="s">
        <v>3062</v>
      </c>
      <c r="G147" s="149" t="s">
        <v>3017</v>
      </c>
      <c r="H147" s="150">
        <v>1</v>
      </c>
      <c r="I147" s="151"/>
      <c r="J147" s="150">
        <f t="shared" si="10"/>
        <v>0</v>
      </c>
      <c r="K147" s="152"/>
      <c r="L147" s="34"/>
      <c r="M147" s="153" t="s">
        <v>1</v>
      </c>
      <c r="N147" s="154" t="s">
        <v>44</v>
      </c>
      <c r="O147" s="59"/>
      <c r="P147" s="155">
        <f t="shared" si="11"/>
        <v>0</v>
      </c>
      <c r="Q147" s="155">
        <v>2.2899999999999999E-3</v>
      </c>
      <c r="R147" s="155">
        <f t="shared" si="12"/>
        <v>2.2899999999999999E-3</v>
      </c>
      <c r="S147" s="155">
        <v>0</v>
      </c>
      <c r="T147" s="15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175</v>
      </c>
      <c r="AT147" s="157" t="s">
        <v>171</v>
      </c>
      <c r="AU147" s="157" t="s">
        <v>176</v>
      </c>
      <c r="AY147" s="18" t="s">
        <v>169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8" t="s">
        <v>176</v>
      </c>
      <c r="BK147" s="159">
        <f t="shared" si="19"/>
        <v>0</v>
      </c>
      <c r="BL147" s="18" t="s">
        <v>175</v>
      </c>
      <c r="BM147" s="157" t="s">
        <v>3063</v>
      </c>
    </row>
    <row r="148" spans="1:65" s="2" customFormat="1" ht="24.15" customHeight="1">
      <c r="A148" s="33"/>
      <c r="B148" s="145"/>
      <c r="C148" s="146" t="s">
        <v>350</v>
      </c>
      <c r="D148" s="146" t="s">
        <v>171</v>
      </c>
      <c r="E148" s="147" t="s">
        <v>3064</v>
      </c>
      <c r="F148" s="148" t="s">
        <v>3065</v>
      </c>
      <c r="G148" s="149" t="s">
        <v>3017</v>
      </c>
      <c r="H148" s="150">
        <v>1</v>
      </c>
      <c r="I148" s="151"/>
      <c r="J148" s="150">
        <f t="shared" si="10"/>
        <v>0</v>
      </c>
      <c r="K148" s="152"/>
      <c r="L148" s="34"/>
      <c r="M148" s="153" t="s">
        <v>1</v>
      </c>
      <c r="N148" s="154" t="s">
        <v>44</v>
      </c>
      <c r="O148" s="59"/>
      <c r="P148" s="155">
        <f t="shared" si="11"/>
        <v>0</v>
      </c>
      <c r="Q148" s="155">
        <v>1.0000000000000001E-5</v>
      </c>
      <c r="R148" s="155">
        <f t="shared" si="12"/>
        <v>1.0000000000000001E-5</v>
      </c>
      <c r="S148" s="155">
        <v>0</v>
      </c>
      <c r="T148" s="15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175</v>
      </c>
      <c r="AT148" s="157" t="s">
        <v>171</v>
      </c>
      <c r="AU148" s="157" t="s">
        <v>176</v>
      </c>
      <c r="AY148" s="18" t="s">
        <v>169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8" t="s">
        <v>176</v>
      </c>
      <c r="BK148" s="159">
        <f t="shared" si="19"/>
        <v>0</v>
      </c>
      <c r="BL148" s="18" t="s">
        <v>175</v>
      </c>
      <c r="BM148" s="157" t="s">
        <v>3066</v>
      </c>
    </row>
    <row r="149" spans="1:65" s="2" customFormat="1" ht="24.15" customHeight="1">
      <c r="A149" s="33"/>
      <c r="B149" s="145"/>
      <c r="C149" s="146" t="s">
        <v>7</v>
      </c>
      <c r="D149" s="146" t="s">
        <v>171</v>
      </c>
      <c r="E149" s="147" t="s">
        <v>3067</v>
      </c>
      <c r="F149" s="148" t="s">
        <v>3068</v>
      </c>
      <c r="G149" s="149" t="s">
        <v>353</v>
      </c>
      <c r="H149" s="150">
        <v>180</v>
      </c>
      <c r="I149" s="151"/>
      <c r="J149" s="150">
        <f t="shared" si="10"/>
        <v>0</v>
      </c>
      <c r="K149" s="152"/>
      <c r="L149" s="34"/>
      <c r="M149" s="153" t="s">
        <v>1</v>
      </c>
      <c r="N149" s="154" t="s">
        <v>44</v>
      </c>
      <c r="O149" s="59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175</v>
      </c>
      <c r="AT149" s="157" t="s">
        <v>171</v>
      </c>
      <c r="AU149" s="157" t="s">
        <v>176</v>
      </c>
      <c r="AY149" s="18" t="s">
        <v>169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8" t="s">
        <v>176</v>
      </c>
      <c r="BK149" s="159">
        <f t="shared" si="19"/>
        <v>0</v>
      </c>
      <c r="BL149" s="18" t="s">
        <v>175</v>
      </c>
      <c r="BM149" s="157" t="s">
        <v>3069</v>
      </c>
    </row>
    <row r="150" spans="1:65" s="2" customFormat="1" ht="24.15" customHeight="1">
      <c r="A150" s="33"/>
      <c r="B150" s="145"/>
      <c r="C150" s="146" t="s">
        <v>366</v>
      </c>
      <c r="D150" s="146" t="s">
        <v>171</v>
      </c>
      <c r="E150" s="147" t="s">
        <v>3070</v>
      </c>
      <c r="F150" s="148" t="s">
        <v>3071</v>
      </c>
      <c r="G150" s="149" t="s">
        <v>353</v>
      </c>
      <c r="H150" s="150">
        <v>60</v>
      </c>
      <c r="I150" s="151"/>
      <c r="J150" s="150">
        <f t="shared" si="10"/>
        <v>0</v>
      </c>
      <c r="K150" s="152"/>
      <c r="L150" s="34"/>
      <c r="M150" s="153" t="s">
        <v>1</v>
      </c>
      <c r="N150" s="154" t="s">
        <v>44</v>
      </c>
      <c r="O150" s="59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175</v>
      </c>
      <c r="AT150" s="157" t="s">
        <v>171</v>
      </c>
      <c r="AU150" s="157" t="s">
        <v>176</v>
      </c>
      <c r="AY150" s="18" t="s">
        <v>169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8" t="s">
        <v>176</v>
      </c>
      <c r="BK150" s="159">
        <f t="shared" si="19"/>
        <v>0</v>
      </c>
      <c r="BL150" s="18" t="s">
        <v>175</v>
      </c>
      <c r="BM150" s="157" t="s">
        <v>3072</v>
      </c>
    </row>
    <row r="151" spans="1:65" s="2" customFormat="1" ht="14.4" customHeight="1">
      <c r="A151" s="33"/>
      <c r="B151" s="145"/>
      <c r="C151" s="146" t="s">
        <v>373</v>
      </c>
      <c r="D151" s="146" t="s">
        <v>171</v>
      </c>
      <c r="E151" s="147" t="s">
        <v>3073</v>
      </c>
      <c r="F151" s="148" t="s">
        <v>3074</v>
      </c>
      <c r="G151" s="149" t="s">
        <v>353</v>
      </c>
      <c r="H151" s="150">
        <v>60</v>
      </c>
      <c r="I151" s="151"/>
      <c r="J151" s="150">
        <f t="shared" si="10"/>
        <v>0</v>
      </c>
      <c r="K151" s="152"/>
      <c r="L151" s="34"/>
      <c r="M151" s="153" t="s">
        <v>1</v>
      </c>
      <c r="N151" s="154" t="s">
        <v>44</v>
      </c>
      <c r="O151" s="59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175</v>
      </c>
      <c r="AT151" s="157" t="s">
        <v>171</v>
      </c>
      <c r="AU151" s="157" t="s">
        <v>176</v>
      </c>
      <c r="AY151" s="18" t="s">
        <v>169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8" t="s">
        <v>176</v>
      </c>
      <c r="BK151" s="159">
        <f t="shared" si="19"/>
        <v>0</v>
      </c>
      <c r="BL151" s="18" t="s">
        <v>175</v>
      </c>
      <c r="BM151" s="157" t="s">
        <v>3075</v>
      </c>
    </row>
    <row r="152" spans="1:65" s="2" customFormat="1" ht="14.4" customHeight="1">
      <c r="A152" s="33"/>
      <c r="B152" s="145"/>
      <c r="C152" s="146" t="s">
        <v>380</v>
      </c>
      <c r="D152" s="146" t="s">
        <v>171</v>
      </c>
      <c r="E152" s="147" t="s">
        <v>3076</v>
      </c>
      <c r="F152" s="148" t="s">
        <v>3077</v>
      </c>
      <c r="G152" s="149" t="s">
        <v>3017</v>
      </c>
      <c r="H152" s="150">
        <v>2</v>
      </c>
      <c r="I152" s="151"/>
      <c r="J152" s="150">
        <f t="shared" si="10"/>
        <v>0</v>
      </c>
      <c r="K152" s="152"/>
      <c r="L152" s="34"/>
      <c r="M152" s="153" t="s">
        <v>1</v>
      </c>
      <c r="N152" s="154" t="s">
        <v>44</v>
      </c>
      <c r="O152" s="59"/>
      <c r="P152" s="155">
        <f t="shared" si="11"/>
        <v>0</v>
      </c>
      <c r="Q152" s="155">
        <v>5.4999999999999997E-3</v>
      </c>
      <c r="R152" s="155">
        <f t="shared" si="12"/>
        <v>1.0999999999999999E-2</v>
      </c>
      <c r="S152" s="155">
        <v>0</v>
      </c>
      <c r="T152" s="15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175</v>
      </c>
      <c r="AT152" s="157" t="s">
        <v>171</v>
      </c>
      <c r="AU152" s="157" t="s">
        <v>176</v>
      </c>
      <c r="AY152" s="18" t="s">
        <v>169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8" t="s">
        <v>176</v>
      </c>
      <c r="BK152" s="159">
        <f t="shared" si="19"/>
        <v>0</v>
      </c>
      <c r="BL152" s="18" t="s">
        <v>175</v>
      </c>
      <c r="BM152" s="157" t="s">
        <v>3078</v>
      </c>
    </row>
    <row r="153" spans="1:65" s="2" customFormat="1" ht="24.15" customHeight="1">
      <c r="A153" s="33"/>
      <c r="B153" s="145"/>
      <c r="C153" s="146" t="s">
        <v>385</v>
      </c>
      <c r="D153" s="146" t="s">
        <v>171</v>
      </c>
      <c r="E153" s="147" t="s">
        <v>3079</v>
      </c>
      <c r="F153" s="148" t="s">
        <v>3080</v>
      </c>
      <c r="G153" s="149" t="s">
        <v>3017</v>
      </c>
      <c r="H153" s="150">
        <v>3</v>
      </c>
      <c r="I153" s="151"/>
      <c r="J153" s="150">
        <f t="shared" si="10"/>
        <v>0</v>
      </c>
      <c r="K153" s="152"/>
      <c r="L153" s="34"/>
      <c r="M153" s="153" t="s">
        <v>1</v>
      </c>
      <c r="N153" s="154" t="s">
        <v>44</v>
      </c>
      <c r="O153" s="59"/>
      <c r="P153" s="155">
        <f t="shared" si="11"/>
        <v>0</v>
      </c>
      <c r="Q153" s="155">
        <v>3.0000000000000001E-5</v>
      </c>
      <c r="R153" s="155">
        <f t="shared" si="12"/>
        <v>9.0000000000000006E-5</v>
      </c>
      <c r="S153" s="155">
        <v>0</v>
      </c>
      <c r="T153" s="15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175</v>
      </c>
      <c r="AT153" s="157" t="s">
        <v>171</v>
      </c>
      <c r="AU153" s="157" t="s">
        <v>176</v>
      </c>
      <c r="AY153" s="18" t="s">
        <v>169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8" t="s">
        <v>176</v>
      </c>
      <c r="BK153" s="159">
        <f t="shared" si="19"/>
        <v>0</v>
      </c>
      <c r="BL153" s="18" t="s">
        <v>175</v>
      </c>
      <c r="BM153" s="157" t="s">
        <v>3081</v>
      </c>
    </row>
    <row r="154" spans="1:65" s="2" customFormat="1" ht="14.4" customHeight="1">
      <c r="A154" s="33"/>
      <c r="B154" s="145"/>
      <c r="C154" s="192" t="s">
        <v>393</v>
      </c>
      <c r="D154" s="192" t="s">
        <v>345</v>
      </c>
      <c r="E154" s="193" t="s">
        <v>3082</v>
      </c>
      <c r="F154" s="194" t="s">
        <v>3083</v>
      </c>
      <c r="G154" s="195" t="s">
        <v>3017</v>
      </c>
      <c r="H154" s="196">
        <v>3</v>
      </c>
      <c r="I154" s="197"/>
      <c r="J154" s="196">
        <f t="shared" si="10"/>
        <v>0</v>
      </c>
      <c r="K154" s="198"/>
      <c r="L154" s="199"/>
      <c r="M154" s="200" t="s">
        <v>1</v>
      </c>
      <c r="N154" s="201" t="s">
        <v>44</v>
      </c>
      <c r="O154" s="59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245</v>
      </c>
      <c r="AT154" s="157" t="s">
        <v>345</v>
      </c>
      <c r="AU154" s="157" t="s">
        <v>176</v>
      </c>
      <c r="AY154" s="18" t="s">
        <v>169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8" t="s">
        <v>176</v>
      </c>
      <c r="BK154" s="159">
        <f t="shared" si="19"/>
        <v>0</v>
      </c>
      <c r="BL154" s="18" t="s">
        <v>175</v>
      </c>
      <c r="BM154" s="157" t="s">
        <v>3084</v>
      </c>
    </row>
    <row r="155" spans="1:65" s="2" customFormat="1" ht="14.4" customHeight="1">
      <c r="A155" s="33"/>
      <c r="B155" s="145"/>
      <c r="C155" s="192" t="s">
        <v>401</v>
      </c>
      <c r="D155" s="192" t="s">
        <v>345</v>
      </c>
      <c r="E155" s="193" t="s">
        <v>3085</v>
      </c>
      <c r="F155" s="194" t="s">
        <v>3086</v>
      </c>
      <c r="G155" s="195" t="s">
        <v>3017</v>
      </c>
      <c r="H155" s="196">
        <v>1</v>
      </c>
      <c r="I155" s="197"/>
      <c r="J155" s="196">
        <f t="shared" si="10"/>
        <v>0</v>
      </c>
      <c r="K155" s="198"/>
      <c r="L155" s="199"/>
      <c r="M155" s="200" t="s">
        <v>1</v>
      </c>
      <c r="N155" s="201" t="s">
        <v>44</v>
      </c>
      <c r="O155" s="59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245</v>
      </c>
      <c r="AT155" s="157" t="s">
        <v>345</v>
      </c>
      <c r="AU155" s="157" t="s">
        <v>176</v>
      </c>
      <c r="AY155" s="18" t="s">
        <v>169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8" t="s">
        <v>176</v>
      </c>
      <c r="BK155" s="159">
        <f t="shared" si="19"/>
        <v>0</v>
      </c>
      <c r="BL155" s="18" t="s">
        <v>175</v>
      </c>
      <c r="BM155" s="157" t="s">
        <v>3087</v>
      </c>
    </row>
    <row r="156" spans="1:65" s="2" customFormat="1" ht="14.4" customHeight="1">
      <c r="A156" s="33"/>
      <c r="B156" s="145"/>
      <c r="C156" s="192" t="s">
        <v>405</v>
      </c>
      <c r="D156" s="192" t="s">
        <v>345</v>
      </c>
      <c r="E156" s="193" t="s">
        <v>3088</v>
      </c>
      <c r="F156" s="194" t="s">
        <v>3089</v>
      </c>
      <c r="G156" s="195" t="s">
        <v>3017</v>
      </c>
      <c r="H156" s="196">
        <v>1</v>
      </c>
      <c r="I156" s="197"/>
      <c r="J156" s="196">
        <f t="shared" si="10"/>
        <v>0</v>
      </c>
      <c r="K156" s="198"/>
      <c r="L156" s="199"/>
      <c r="M156" s="200" t="s">
        <v>1</v>
      </c>
      <c r="N156" s="201" t="s">
        <v>44</v>
      </c>
      <c r="O156" s="59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245</v>
      </c>
      <c r="AT156" s="157" t="s">
        <v>345</v>
      </c>
      <c r="AU156" s="157" t="s">
        <v>176</v>
      </c>
      <c r="AY156" s="18" t="s">
        <v>169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8" t="s">
        <v>176</v>
      </c>
      <c r="BK156" s="159">
        <f t="shared" si="19"/>
        <v>0</v>
      </c>
      <c r="BL156" s="18" t="s">
        <v>175</v>
      </c>
      <c r="BM156" s="157" t="s">
        <v>3090</v>
      </c>
    </row>
    <row r="157" spans="1:65" s="2" customFormat="1" ht="24.15" customHeight="1">
      <c r="A157" s="33"/>
      <c r="B157" s="145"/>
      <c r="C157" s="192" t="s">
        <v>410</v>
      </c>
      <c r="D157" s="192" t="s">
        <v>345</v>
      </c>
      <c r="E157" s="193" t="s">
        <v>3091</v>
      </c>
      <c r="F157" s="194" t="s">
        <v>3092</v>
      </c>
      <c r="G157" s="195" t="s">
        <v>3017</v>
      </c>
      <c r="H157" s="196">
        <v>3</v>
      </c>
      <c r="I157" s="197"/>
      <c r="J157" s="196">
        <f t="shared" si="10"/>
        <v>0</v>
      </c>
      <c r="K157" s="198"/>
      <c r="L157" s="199"/>
      <c r="M157" s="200" t="s">
        <v>1</v>
      </c>
      <c r="N157" s="201" t="s">
        <v>44</v>
      </c>
      <c r="O157" s="59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245</v>
      </c>
      <c r="AT157" s="157" t="s">
        <v>345</v>
      </c>
      <c r="AU157" s="157" t="s">
        <v>176</v>
      </c>
      <c r="AY157" s="18" t="s">
        <v>169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8" t="s">
        <v>176</v>
      </c>
      <c r="BK157" s="159">
        <f t="shared" si="19"/>
        <v>0</v>
      </c>
      <c r="BL157" s="18" t="s">
        <v>175</v>
      </c>
      <c r="BM157" s="157" t="s">
        <v>3093</v>
      </c>
    </row>
    <row r="158" spans="1:65" s="2" customFormat="1" ht="14.4" customHeight="1">
      <c r="A158" s="33"/>
      <c r="B158" s="145"/>
      <c r="C158" s="192" t="s">
        <v>426</v>
      </c>
      <c r="D158" s="192" t="s">
        <v>345</v>
      </c>
      <c r="E158" s="193" t="s">
        <v>3094</v>
      </c>
      <c r="F158" s="194" t="s">
        <v>3095</v>
      </c>
      <c r="G158" s="195" t="s">
        <v>3017</v>
      </c>
      <c r="H158" s="196">
        <v>3</v>
      </c>
      <c r="I158" s="197"/>
      <c r="J158" s="196">
        <f t="shared" si="10"/>
        <v>0</v>
      </c>
      <c r="K158" s="198"/>
      <c r="L158" s="199"/>
      <c r="M158" s="200" t="s">
        <v>1</v>
      </c>
      <c r="N158" s="201" t="s">
        <v>44</v>
      </c>
      <c r="O158" s="59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245</v>
      </c>
      <c r="AT158" s="157" t="s">
        <v>345</v>
      </c>
      <c r="AU158" s="157" t="s">
        <v>176</v>
      </c>
      <c r="AY158" s="18" t="s">
        <v>169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8" t="s">
        <v>176</v>
      </c>
      <c r="BK158" s="159">
        <f t="shared" si="19"/>
        <v>0</v>
      </c>
      <c r="BL158" s="18" t="s">
        <v>175</v>
      </c>
      <c r="BM158" s="157" t="s">
        <v>3096</v>
      </c>
    </row>
    <row r="159" spans="1:65" s="2" customFormat="1" ht="24.15" customHeight="1">
      <c r="A159" s="33"/>
      <c r="B159" s="145"/>
      <c r="C159" s="192" t="s">
        <v>437</v>
      </c>
      <c r="D159" s="192" t="s">
        <v>345</v>
      </c>
      <c r="E159" s="193" t="s">
        <v>3097</v>
      </c>
      <c r="F159" s="194" t="s">
        <v>3098</v>
      </c>
      <c r="G159" s="195" t="s">
        <v>3017</v>
      </c>
      <c r="H159" s="196">
        <v>3</v>
      </c>
      <c r="I159" s="197"/>
      <c r="J159" s="196">
        <f t="shared" si="10"/>
        <v>0</v>
      </c>
      <c r="K159" s="198"/>
      <c r="L159" s="199"/>
      <c r="M159" s="200" t="s">
        <v>1</v>
      </c>
      <c r="N159" s="201" t="s">
        <v>44</v>
      </c>
      <c r="O159" s="59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245</v>
      </c>
      <c r="AT159" s="157" t="s">
        <v>345</v>
      </c>
      <c r="AU159" s="157" t="s">
        <v>176</v>
      </c>
      <c r="AY159" s="18" t="s">
        <v>169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8" t="s">
        <v>176</v>
      </c>
      <c r="BK159" s="159">
        <f t="shared" si="19"/>
        <v>0</v>
      </c>
      <c r="BL159" s="18" t="s">
        <v>175</v>
      </c>
      <c r="BM159" s="157" t="s">
        <v>3099</v>
      </c>
    </row>
    <row r="160" spans="1:65" s="2" customFormat="1" ht="24.15" customHeight="1">
      <c r="A160" s="33"/>
      <c r="B160" s="145"/>
      <c r="C160" s="192" t="s">
        <v>444</v>
      </c>
      <c r="D160" s="192" t="s">
        <v>345</v>
      </c>
      <c r="E160" s="193" t="s">
        <v>3100</v>
      </c>
      <c r="F160" s="194" t="s">
        <v>3101</v>
      </c>
      <c r="G160" s="195" t="s">
        <v>3017</v>
      </c>
      <c r="H160" s="196">
        <v>3</v>
      </c>
      <c r="I160" s="197"/>
      <c r="J160" s="196">
        <f t="shared" si="10"/>
        <v>0</v>
      </c>
      <c r="K160" s="198"/>
      <c r="L160" s="199"/>
      <c r="M160" s="200" t="s">
        <v>1</v>
      </c>
      <c r="N160" s="201" t="s">
        <v>44</v>
      </c>
      <c r="O160" s="59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245</v>
      </c>
      <c r="AT160" s="157" t="s">
        <v>345</v>
      </c>
      <c r="AU160" s="157" t="s">
        <v>176</v>
      </c>
      <c r="AY160" s="18" t="s">
        <v>169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8" t="s">
        <v>176</v>
      </c>
      <c r="BK160" s="159">
        <f t="shared" si="19"/>
        <v>0</v>
      </c>
      <c r="BL160" s="18" t="s">
        <v>175</v>
      </c>
      <c r="BM160" s="157" t="s">
        <v>3102</v>
      </c>
    </row>
    <row r="161" spans="1:65" s="2" customFormat="1" ht="24.15" customHeight="1">
      <c r="A161" s="33"/>
      <c r="B161" s="145"/>
      <c r="C161" s="146" t="s">
        <v>468</v>
      </c>
      <c r="D161" s="146" t="s">
        <v>171</v>
      </c>
      <c r="E161" s="147" t="s">
        <v>3103</v>
      </c>
      <c r="F161" s="148" t="s">
        <v>3104</v>
      </c>
      <c r="G161" s="149" t="s">
        <v>3017</v>
      </c>
      <c r="H161" s="150">
        <v>5</v>
      </c>
      <c r="I161" s="151"/>
      <c r="J161" s="150">
        <f t="shared" si="10"/>
        <v>0</v>
      </c>
      <c r="K161" s="152"/>
      <c r="L161" s="34"/>
      <c r="M161" s="153" t="s">
        <v>1</v>
      </c>
      <c r="N161" s="154" t="s">
        <v>44</v>
      </c>
      <c r="O161" s="59"/>
      <c r="P161" s="155">
        <f t="shared" si="11"/>
        <v>0</v>
      </c>
      <c r="Q161" s="155">
        <v>4.6800000000000001E-3</v>
      </c>
      <c r="R161" s="155">
        <f t="shared" si="12"/>
        <v>2.3400000000000001E-2</v>
      </c>
      <c r="S161" s="155">
        <v>0</v>
      </c>
      <c r="T161" s="156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175</v>
      </c>
      <c r="AT161" s="157" t="s">
        <v>171</v>
      </c>
      <c r="AU161" s="157" t="s">
        <v>176</v>
      </c>
      <c r="AY161" s="18" t="s">
        <v>169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8" t="s">
        <v>176</v>
      </c>
      <c r="BK161" s="159">
        <f t="shared" si="19"/>
        <v>0</v>
      </c>
      <c r="BL161" s="18" t="s">
        <v>175</v>
      </c>
      <c r="BM161" s="157" t="s">
        <v>3105</v>
      </c>
    </row>
    <row r="162" spans="1:65" s="2" customFormat="1" ht="14.4" customHeight="1">
      <c r="A162" s="33"/>
      <c r="B162" s="145"/>
      <c r="C162" s="146" t="s">
        <v>476</v>
      </c>
      <c r="D162" s="146" t="s">
        <v>171</v>
      </c>
      <c r="E162" s="147" t="s">
        <v>3106</v>
      </c>
      <c r="F162" s="148" t="s">
        <v>3107</v>
      </c>
      <c r="G162" s="149" t="s">
        <v>181</v>
      </c>
      <c r="H162" s="150">
        <v>1.5</v>
      </c>
      <c r="I162" s="151"/>
      <c r="J162" s="150">
        <f t="shared" si="10"/>
        <v>0</v>
      </c>
      <c r="K162" s="152"/>
      <c r="L162" s="34"/>
      <c r="M162" s="153" t="s">
        <v>1</v>
      </c>
      <c r="N162" s="154" t="s">
        <v>44</v>
      </c>
      <c r="O162" s="59"/>
      <c r="P162" s="155">
        <f t="shared" si="11"/>
        <v>0</v>
      </c>
      <c r="Q162" s="155">
        <v>2.2740200000000002</v>
      </c>
      <c r="R162" s="155">
        <f t="shared" si="12"/>
        <v>3.4110300000000002</v>
      </c>
      <c r="S162" s="155">
        <v>0</v>
      </c>
      <c r="T162" s="156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175</v>
      </c>
      <c r="AT162" s="157" t="s">
        <v>171</v>
      </c>
      <c r="AU162" s="157" t="s">
        <v>176</v>
      </c>
      <c r="AY162" s="18" t="s">
        <v>169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8" t="s">
        <v>176</v>
      </c>
      <c r="BK162" s="159">
        <f t="shared" si="19"/>
        <v>0</v>
      </c>
      <c r="BL162" s="18" t="s">
        <v>175</v>
      </c>
      <c r="BM162" s="157" t="s">
        <v>3108</v>
      </c>
    </row>
    <row r="163" spans="1:65" s="12" customFormat="1" ht="22.75" customHeight="1">
      <c r="B163" s="132"/>
      <c r="D163" s="133" t="s">
        <v>77</v>
      </c>
      <c r="E163" s="143" t="s">
        <v>278</v>
      </c>
      <c r="F163" s="143" t="s">
        <v>1238</v>
      </c>
      <c r="I163" s="135"/>
      <c r="J163" s="144">
        <f>BK163</f>
        <v>0</v>
      </c>
      <c r="L163" s="132"/>
      <c r="M163" s="137"/>
      <c r="N163" s="138"/>
      <c r="O163" s="138"/>
      <c r="P163" s="139">
        <f>SUM(P164:P166)</f>
        <v>0</v>
      </c>
      <c r="Q163" s="138"/>
      <c r="R163" s="139">
        <f>SUM(R164:R166)</f>
        <v>3.5E-4</v>
      </c>
      <c r="S163" s="138"/>
      <c r="T163" s="140">
        <f>SUM(T164:T166)</f>
        <v>0</v>
      </c>
      <c r="AR163" s="133" t="s">
        <v>86</v>
      </c>
      <c r="AT163" s="141" t="s">
        <v>77</v>
      </c>
      <c r="AU163" s="141" t="s">
        <v>86</v>
      </c>
      <c r="AY163" s="133" t="s">
        <v>169</v>
      </c>
      <c r="BK163" s="142">
        <f>SUM(BK164:BK166)</f>
        <v>0</v>
      </c>
    </row>
    <row r="164" spans="1:65" s="2" customFormat="1" ht="24.15" customHeight="1">
      <c r="A164" s="33"/>
      <c r="B164" s="145"/>
      <c r="C164" s="146" t="s">
        <v>482</v>
      </c>
      <c r="D164" s="146" t="s">
        <v>171</v>
      </c>
      <c r="E164" s="147" t="s">
        <v>3109</v>
      </c>
      <c r="F164" s="148" t="s">
        <v>3110</v>
      </c>
      <c r="G164" s="149" t="s">
        <v>3017</v>
      </c>
      <c r="H164" s="150">
        <v>1</v>
      </c>
      <c r="I164" s="151"/>
      <c r="J164" s="150">
        <f>ROUND(I164*H164,3)</f>
        <v>0</v>
      </c>
      <c r="K164" s="152"/>
      <c r="L164" s="34"/>
      <c r="M164" s="153" t="s">
        <v>1</v>
      </c>
      <c r="N164" s="154" t="s">
        <v>44</v>
      </c>
      <c r="O164" s="59"/>
      <c r="P164" s="155">
        <f>O164*H164</f>
        <v>0</v>
      </c>
      <c r="Q164" s="155">
        <v>3.5E-4</v>
      </c>
      <c r="R164" s="155">
        <f>Q164*H164</f>
        <v>3.5E-4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175</v>
      </c>
      <c r="AT164" s="157" t="s">
        <v>171</v>
      </c>
      <c r="AU164" s="157" t="s">
        <v>176</v>
      </c>
      <c r="AY164" s="18" t="s">
        <v>169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8" t="s">
        <v>176</v>
      </c>
      <c r="BK164" s="159">
        <f>ROUND(I164*H164,3)</f>
        <v>0</v>
      </c>
      <c r="BL164" s="18" t="s">
        <v>175</v>
      </c>
      <c r="BM164" s="157" t="s">
        <v>3111</v>
      </c>
    </row>
    <row r="165" spans="1:65" s="2" customFormat="1" ht="24.15" customHeight="1">
      <c r="A165" s="33"/>
      <c r="B165" s="145"/>
      <c r="C165" s="146" t="s">
        <v>487</v>
      </c>
      <c r="D165" s="146" t="s">
        <v>171</v>
      </c>
      <c r="E165" s="147" t="s">
        <v>3112</v>
      </c>
      <c r="F165" s="148" t="s">
        <v>3113</v>
      </c>
      <c r="G165" s="149" t="s">
        <v>317</v>
      </c>
      <c r="H165" s="150">
        <v>385</v>
      </c>
      <c r="I165" s="151"/>
      <c r="J165" s="150">
        <f>ROUND(I165*H165,3)</f>
        <v>0</v>
      </c>
      <c r="K165" s="152"/>
      <c r="L165" s="34"/>
      <c r="M165" s="153" t="s">
        <v>1</v>
      </c>
      <c r="N165" s="154" t="s">
        <v>44</v>
      </c>
      <c r="O165" s="59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175</v>
      </c>
      <c r="AT165" s="157" t="s">
        <v>171</v>
      </c>
      <c r="AU165" s="157" t="s">
        <v>176</v>
      </c>
      <c r="AY165" s="18" t="s">
        <v>169</v>
      </c>
      <c r="BE165" s="158">
        <f>IF(N165="základná",J165,0)</f>
        <v>0</v>
      </c>
      <c r="BF165" s="158">
        <f>IF(N165="znížená",J165,0)</f>
        <v>0</v>
      </c>
      <c r="BG165" s="158">
        <f>IF(N165="zákl. prenesená",J165,0)</f>
        <v>0</v>
      </c>
      <c r="BH165" s="158">
        <f>IF(N165="zníž. prenesená",J165,0)</f>
        <v>0</v>
      </c>
      <c r="BI165" s="158">
        <f>IF(N165="nulová",J165,0)</f>
        <v>0</v>
      </c>
      <c r="BJ165" s="18" t="s">
        <v>176</v>
      </c>
      <c r="BK165" s="159">
        <f>ROUND(I165*H165,3)</f>
        <v>0</v>
      </c>
      <c r="BL165" s="18" t="s">
        <v>175</v>
      </c>
      <c r="BM165" s="157" t="s">
        <v>3114</v>
      </c>
    </row>
    <row r="166" spans="1:65" s="2" customFormat="1" ht="24.15" customHeight="1">
      <c r="A166" s="33"/>
      <c r="B166" s="145"/>
      <c r="C166" s="146" t="s">
        <v>491</v>
      </c>
      <c r="D166" s="146" t="s">
        <v>171</v>
      </c>
      <c r="E166" s="147" t="s">
        <v>3115</v>
      </c>
      <c r="F166" s="148" t="s">
        <v>3116</v>
      </c>
      <c r="G166" s="149" t="s">
        <v>317</v>
      </c>
      <c r="H166" s="150">
        <v>167.834</v>
      </c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44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175</v>
      </c>
      <c r="AT166" s="157" t="s">
        <v>171</v>
      </c>
      <c r="AU166" s="157" t="s">
        <v>176</v>
      </c>
      <c r="AY166" s="18" t="s">
        <v>169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176</v>
      </c>
      <c r="BK166" s="159">
        <f>ROUND(I166*H166,3)</f>
        <v>0</v>
      </c>
      <c r="BL166" s="18" t="s">
        <v>175</v>
      </c>
      <c r="BM166" s="157" t="s">
        <v>3117</v>
      </c>
    </row>
    <row r="167" spans="1:65" s="12" customFormat="1" ht="25.9" customHeight="1">
      <c r="B167" s="132"/>
      <c r="D167" s="133" t="s">
        <v>77</v>
      </c>
      <c r="E167" s="134" t="s">
        <v>1400</v>
      </c>
      <c r="F167" s="134" t="s">
        <v>1401</v>
      </c>
      <c r="I167" s="135"/>
      <c r="J167" s="136">
        <f>BK167</f>
        <v>0</v>
      </c>
      <c r="L167" s="132"/>
      <c r="M167" s="137"/>
      <c r="N167" s="138"/>
      <c r="O167" s="138"/>
      <c r="P167" s="139">
        <f>P168</f>
        <v>0</v>
      </c>
      <c r="Q167" s="138"/>
      <c r="R167" s="139">
        <f>R168</f>
        <v>1.2889999999999999E-2</v>
      </c>
      <c r="S167" s="138"/>
      <c r="T167" s="140">
        <f>T168</f>
        <v>0</v>
      </c>
      <c r="AR167" s="133" t="s">
        <v>176</v>
      </c>
      <c r="AT167" s="141" t="s">
        <v>77</v>
      </c>
      <c r="AU167" s="141" t="s">
        <v>78</v>
      </c>
      <c r="AY167" s="133" t="s">
        <v>169</v>
      </c>
      <c r="BK167" s="142">
        <f>BK168</f>
        <v>0</v>
      </c>
    </row>
    <row r="168" spans="1:65" s="12" customFormat="1" ht="22.75" customHeight="1">
      <c r="B168" s="132"/>
      <c r="D168" s="133" t="s">
        <v>77</v>
      </c>
      <c r="E168" s="143" t="s">
        <v>3118</v>
      </c>
      <c r="F168" s="143" t="s">
        <v>3119</v>
      </c>
      <c r="I168" s="135"/>
      <c r="J168" s="144">
        <f>BK168</f>
        <v>0</v>
      </c>
      <c r="L168" s="132"/>
      <c r="M168" s="137"/>
      <c r="N168" s="138"/>
      <c r="O168" s="138"/>
      <c r="P168" s="139">
        <f>SUM(P169:P176)</f>
        <v>0</v>
      </c>
      <c r="Q168" s="138"/>
      <c r="R168" s="139">
        <f>SUM(R169:R176)</f>
        <v>1.2889999999999999E-2</v>
      </c>
      <c r="S168" s="138"/>
      <c r="T168" s="140">
        <f>SUM(T169:T176)</f>
        <v>0</v>
      </c>
      <c r="AR168" s="133" t="s">
        <v>176</v>
      </c>
      <c r="AT168" s="141" t="s">
        <v>77</v>
      </c>
      <c r="AU168" s="141" t="s">
        <v>86</v>
      </c>
      <c r="AY168" s="133" t="s">
        <v>169</v>
      </c>
      <c r="BK168" s="142">
        <f>SUM(BK169:BK176)</f>
        <v>0</v>
      </c>
    </row>
    <row r="169" spans="1:65" s="2" customFormat="1" ht="24.15" customHeight="1">
      <c r="A169" s="33"/>
      <c r="B169" s="145"/>
      <c r="C169" s="146" t="s">
        <v>504</v>
      </c>
      <c r="D169" s="146" t="s">
        <v>171</v>
      </c>
      <c r="E169" s="147" t="s">
        <v>3120</v>
      </c>
      <c r="F169" s="148" t="s">
        <v>3121</v>
      </c>
      <c r="G169" s="149" t="s">
        <v>3122</v>
      </c>
      <c r="H169" s="150">
        <v>1</v>
      </c>
      <c r="I169" s="151"/>
      <c r="J169" s="150">
        <f t="shared" ref="J169:J176" si="20">ROUND(I169*H169,3)</f>
        <v>0</v>
      </c>
      <c r="K169" s="152"/>
      <c r="L169" s="34"/>
      <c r="M169" s="153" t="s">
        <v>1</v>
      </c>
      <c r="N169" s="154" t="s">
        <v>44</v>
      </c>
      <c r="O169" s="59"/>
      <c r="P169" s="155">
        <f t="shared" ref="P169:P176" si="21">O169*H169</f>
        <v>0</v>
      </c>
      <c r="Q169" s="155">
        <v>3.79E-3</v>
      </c>
      <c r="R169" s="155">
        <f t="shared" ref="R169:R176" si="22">Q169*H169</f>
        <v>3.79E-3</v>
      </c>
      <c r="S169" s="155">
        <v>0</v>
      </c>
      <c r="T169" s="156">
        <f t="shared" ref="T169:T176" si="2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325</v>
      </c>
      <c r="AT169" s="157" t="s">
        <v>171</v>
      </c>
      <c r="AU169" s="157" t="s">
        <v>176</v>
      </c>
      <c r="AY169" s="18" t="s">
        <v>169</v>
      </c>
      <c r="BE169" s="158">
        <f t="shared" ref="BE169:BE176" si="24">IF(N169="základná",J169,0)</f>
        <v>0</v>
      </c>
      <c r="BF169" s="158">
        <f t="shared" ref="BF169:BF176" si="25">IF(N169="znížená",J169,0)</f>
        <v>0</v>
      </c>
      <c r="BG169" s="158">
        <f t="shared" ref="BG169:BG176" si="26">IF(N169="zákl. prenesená",J169,0)</f>
        <v>0</v>
      </c>
      <c r="BH169" s="158">
        <f t="shared" ref="BH169:BH176" si="27">IF(N169="zníž. prenesená",J169,0)</f>
        <v>0</v>
      </c>
      <c r="BI169" s="158">
        <f t="shared" ref="BI169:BI176" si="28">IF(N169="nulová",J169,0)</f>
        <v>0</v>
      </c>
      <c r="BJ169" s="18" t="s">
        <v>176</v>
      </c>
      <c r="BK169" s="159">
        <f t="shared" ref="BK169:BK176" si="29">ROUND(I169*H169,3)</f>
        <v>0</v>
      </c>
      <c r="BL169" s="18" t="s">
        <v>325</v>
      </c>
      <c r="BM169" s="157" t="s">
        <v>3123</v>
      </c>
    </row>
    <row r="170" spans="1:65" s="2" customFormat="1" ht="14.4" customHeight="1">
      <c r="A170" s="33"/>
      <c r="B170" s="145"/>
      <c r="C170" s="146" t="s">
        <v>512</v>
      </c>
      <c r="D170" s="146" t="s">
        <v>171</v>
      </c>
      <c r="E170" s="147" t="s">
        <v>3124</v>
      </c>
      <c r="F170" s="148" t="s">
        <v>3125</v>
      </c>
      <c r="G170" s="149" t="s">
        <v>3017</v>
      </c>
      <c r="H170" s="150">
        <v>2</v>
      </c>
      <c r="I170" s="151"/>
      <c r="J170" s="150">
        <f t="shared" si="20"/>
        <v>0</v>
      </c>
      <c r="K170" s="152"/>
      <c r="L170" s="34"/>
      <c r="M170" s="153" t="s">
        <v>1</v>
      </c>
      <c r="N170" s="154" t="s">
        <v>44</v>
      </c>
      <c r="O170" s="59"/>
      <c r="P170" s="155">
        <f t="shared" si="21"/>
        <v>0</v>
      </c>
      <c r="Q170" s="155">
        <v>7.2000000000000005E-4</v>
      </c>
      <c r="R170" s="155">
        <f t="shared" si="22"/>
        <v>1.4400000000000001E-3</v>
      </c>
      <c r="S170" s="155">
        <v>0</v>
      </c>
      <c r="T170" s="156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325</v>
      </c>
      <c r="AT170" s="157" t="s">
        <v>171</v>
      </c>
      <c r="AU170" s="157" t="s">
        <v>176</v>
      </c>
      <c r="AY170" s="18" t="s">
        <v>169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8" t="s">
        <v>176</v>
      </c>
      <c r="BK170" s="159">
        <f t="shared" si="29"/>
        <v>0</v>
      </c>
      <c r="BL170" s="18" t="s">
        <v>325</v>
      </c>
      <c r="BM170" s="157" t="s">
        <v>3126</v>
      </c>
    </row>
    <row r="171" spans="1:65" s="2" customFormat="1" ht="14.4" customHeight="1">
      <c r="A171" s="33"/>
      <c r="B171" s="145"/>
      <c r="C171" s="146" t="s">
        <v>521</v>
      </c>
      <c r="D171" s="146" t="s">
        <v>171</v>
      </c>
      <c r="E171" s="147" t="s">
        <v>3127</v>
      </c>
      <c r="F171" s="148" t="s">
        <v>3128</v>
      </c>
      <c r="G171" s="149" t="s">
        <v>3017</v>
      </c>
      <c r="H171" s="150">
        <v>1</v>
      </c>
      <c r="I171" s="151"/>
      <c r="J171" s="150">
        <f t="shared" si="20"/>
        <v>0</v>
      </c>
      <c r="K171" s="152"/>
      <c r="L171" s="34"/>
      <c r="M171" s="153" t="s">
        <v>1</v>
      </c>
      <c r="N171" s="154" t="s">
        <v>44</v>
      </c>
      <c r="O171" s="59"/>
      <c r="P171" s="155">
        <f t="shared" si="21"/>
        <v>0</v>
      </c>
      <c r="Q171" s="155">
        <v>5.5999999999999995E-4</v>
      </c>
      <c r="R171" s="155">
        <f t="shared" si="22"/>
        <v>5.5999999999999995E-4</v>
      </c>
      <c r="S171" s="155">
        <v>0</v>
      </c>
      <c r="T171" s="156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325</v>
      </c>
      <c r="AT171" s="157" t="s">
        <v>171</v>
      </c>
      <c r="AU171" s="157" t="s">
        <v>176</v>
      </c>
      <c r="AY171" s="18" t="s">
        <v>169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8" t="s">
        <v>176</v>
      </c>
      <c r="BK171" s="159">
        <f t="shared" si="29"/>
        <v>0</v>
      </c>
      <c r="BL171" s="18" t="s">
        <v>325</v>
      </c>
      <c r="BM171" s="157" t="s">
        <v>3129</v>
      </c>
    </row>
    <row r="172" spans="1:65" s="2" customFormat="1" ht="14.4" customHeight="1">
      <c r="A172" s="33"/>
      <c r="B172" s="145"/>
      <c r="C172" s="192" t="s">
        <v>525</v>
      </c>
      <c r="D172" s="192" t="s">
        <v>345</v>
      </c>
      <c r="E172" s="193" t="s">
        <v>3130</v>
      </c>
      <c r="F172" s="194" t="s">
        <v>3131</v>
      </c>
      <c r="G172" s="195" t="s">
        <v>3017</v>
      </c>
      <c r="H172" s="196">
        <v>1</v>
      </c>
      <c r="I172" s="197"/>
      <c r="J172" s="196">
        <f t="shared" si="20"/>
        <v>0</v>
      </c>
      <c r="K172" s="198"/>
      <c r="L172" s="199"/>
      <c r="M172" s="200" t="s">
        <v>1</v>
      </c>
      <c r="N172" s="201" t="s">
        <v>44</v>
      </c>
      <c r="O172" s="59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468</v>
      </c>
      <c r="AT172" s="157" t="s">
        <v>345</v>
      </c>
      <c r="AU172" s="157" t="s">
        <v>176</v>
      </c>
      <c r="AY172" s="18" t="s">
        <v>169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8" t="s">
        <v>176</v>
      </c>
      <c r="BK172" s="159">
        <f t="shared" si="29"/>
        <v>0</v>
      </c>
      <c r="BL172" s="18" t="s">
        <v>325</v>
      </c>
      <c r="BM172" s="157" t="s">
        <v>3132</v>
      </c>
    </row>
    <row r="173" spans="1:65" s="2" customFormat="1" ht="14.4" customHeight="1">
      <c r="A173" s="33"/>
      <c r="B173" s="145"/>
      <c r="C173" s="146" t="s">
        <v>531</v>
      </c>
      <c r="D173" s="146" t="s">
        <v>171</v>
      </c>
      <c r="E173" s="147" t="s">
        <v>3133</v>
      </c>
      <c r="F173" s="148" t="s">
        <v>3134</v>
      </c>
      <c r="G173" s="149" t="s">
        <v>3017</v>
      </c>
      <c r="H173" s="150">
        <v>1</v>
      </c>
      <c r="I173" s="151"/>
      <c r="J173" s="150">
        <f t="shared" si="20"/>
        <v>0</v>
      </c>
      <c r="K173" s="152"/>
      <c r="L173" s="34"/>
      <c r="M173" s="153" t="s">
        <v>1</v>
      </c>
      <c r="N173" s="154" t="s">
        <v>44</v>
      </c>
      <c r="O173" s="59"/>
      <c r="P173" s="155">
        <f t="shared" si="21"/>
        <v>0</v>
      </c>
      <c r="Q173" s="155">
        <v>2.66E-3</v>
      </c>
      <c r="R173" s="155">
        <f t="shared" si="22"/>
        <v>2.66E-3</v>
      </c>
      <c r="S173" s="155">
        <v>0</v>
      </c>
      <c r="T173" s="156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325</v>
      </c>
      <c r="AT173" s="157" t="s">
        <v>171</v>
      </c>
      <c r="AU173" s="157" t="s">
        <v>176</v>
      </c>
      <c r="AY173" s="18" t="s">
        <v>169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8" t="s">
        <v>176</v>
      </c>
      <c r="BK173" s="159">
        <f t="shared" si="29"/>
        <v>0</v>
      </c>
      <c r="BL173" s="18" t="s">
        <v>325</v>
      </c>
      <c r="BM173" s="157" t="s">
        <v>3135</v>
      </c>
    </row>
    <row r="174" spans="1:65" s="2" customFormat="1" ht="14.4" customHeight="1">
      <c r="A174" s="33"/>
      <c r="B174" s="145"/>
      <c r="C174" s="146" t="s">
        <v>537</v>
      </c>
      <c r="D174" s="146" t="s">
        <v>171</v>
      </c>
      <c r="E174" s="147" t="s">
        <v>3136</v>
      </c>
      <c r="F174" s="148" t="s">
        <v>3137</v>
      </c>
      <c r="G174" s="149" t="s">
        <v>3017</v>
      </c>
      <c r="H174" s="150">
        <v>1</v>
      </c>
      <c r="I174" s="151"/>
      <c r="J174" s="150">
        <f t="shared" si="20"/>
        <v>0</v>
      </c>
      <c r="K174" s="152"/>
      <c r="L174" s="34"/>
      <c r="M174" s="153" t="s">
        <v>1</v>
      </c>
      <c r="N174" s="154" t="s">
        <v>44</v>
      </c>
      <c r="O174" s="59"/>
      <c r="P174" s="155">
        <f t="shared" si="21"/>
        <v>0</v>
      </c>
      <c r="Q174" s="155">
        <v>4.4400000000000004E-3</v>
      </c>
      <c r="R174" s="155">
        <f t="shared" si="22"/>
        <v>4.4400000000000004E-3</v>
      </c>
      <c r="S174" s="155">
        <v>0</v>
      </c>
      <c r="T174" s="156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325</v>
      </c>
      <c r="AT174" s="157" t="s">
        <v>171</v>
      </c>
      <c r="AU174" s="157" t="s">
        <v>176</v>
      </c>
      <c r="AY174" s="18" t="s">
        <v>169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8" t="s">
        <v>176</v>
      </c>
      <c r="BK174" s="159">
        <f t="shared" si="29"/>
        <v>0</v>
      </c>
      <c r="BL174" s="18" t="s">
        <v>325</v>
      </c>
      <c r="BM174" s="157" t="s">
        <v>3138</v>
      </c>
    </row>
    <row r="175" spans="1:65" s="2" customFormat="1" ht="14.4" customHeight="1">
      <c r="A175" s="33"/>
      <c r="B175" s="145"/>
      <c r="C175" s="146" t="s">
        <v>545</v>
      </c>
      <c r="D175" s="146" t="s">
        <v>171</v>
      </c>
      <c r="E175" s="147" t="s">
        <v>3139</v>
      </c>
      <c r="F175" s="148" t="s">
        <v>3140</v>
      </c>
      <c r="G175" s="149" t="s">
        <v>3141</v>
      </c>
      <c r="H175" s="150">
        <v>5</v>
      </c>
      <c r="I175" s="151"/>
      <c r="J175" s="150">
        <f t="shared" si="20"/>
        <v>0</v>
      </c>
      <c r="K175" s="152"/>
      <c r="L175" s="34"/>
      <c r="M175" s="153" t="s">
        <v>1</v>
      </c>
      <c r="N175" s="154" t="s">
        <v>44</v>
      </c>
      <c r="O175" s="59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325</v>
      </c>
      <c r="AT175" s="157" t="s">
        <v>171</v>
      </c>
      <c r="AU175" s="157" t="s">
        <v>176</v>
      </c>
      <c r="AY175" s="18" t="s">
        <v>169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8" t="s">
        <v>176</v>
      </c>
      <c r="BK175" s="159">
        <f t="shared" si="29"/>
        <v>0</v>
      </c>
      <c r="BL175" s="18" t="s">
        <v>325</v>
      </c>
      <c r="BM175" s="157" t="s">
        <v>3142</v>
      </c>
    </row>
    <row r="176" spans="1:65" s="2" customFormat="1" ht="24.15" customHeight="1">
      <c r="A176" s="33"/>
      <c r="B176" s="145"/>
      <c r="C176" s="146" t="s">
        <v>557</v>
      </c>
      <c r="D176" s="146" t="s">
        <v>171</v>
      </c>
      <c r="E176" s="147" t="s">
        <v>3143</v>
      </c>
      <c r="F176" s="148" t="s">
        <v>3144</v>
      </c>
      <c r="G176" s="149" t="s">
        <v>317</v>
      </c>
      <c r="H176" s="150">
        <v>1.2999999999999999E-2</v>
      </c>
      <c r="I176" s="151"/>
      <c r="J176" s="150">
        <f t="shared" si="20"/>
        <v>0</v>
      </c>
      <c r="K176" s="152"/>
      <c r="L176" s="34"/>
      <c r="M176" s="153" t="s">
        <v>1</v>
      </c>
      <c r="N176" s="154" t="s">
        <v>44</v>
      </c>
      <c r="O176" s="59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325</v>
      </c>
      <c r="AT176" s="157" t="s">
        <v>171</v>
      </c>
      <c r="AU176" s="157" t="s">
        <v>176</v>
      </c>
      <c r="AY176" s="18" t="s">
        <v>169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8" t="s">
        <v>176</v>
      </c>
      <c r="BK176" s="159">
        <f t="shared" si="29"/>
        <v>0</v>
      </c>
      <c r="BL176" s="18" t="s">
        <v>325</v>
      </c>
      <c r="BM176" s="157" t="s">
        <v>3145</v>
      </c>
    </row>
    <row r="177" spans="1:65" s="12" customFormat="1" ht="25.9" customHeight="1">
      <c r="B177" s="132"/>
      <c r="D177" s="133" t="s">
        <v>77</v>
      </c>
      <c r="E177" s="134" t="s">
        <v>345</v>
      </c>
      <c r="F177" s="134" t="s">
        <v>2503</v>
      </c>
      <c r="I177" s="135"/>
      <c r="J177" s="136">
        <f>BK177</f>
        <v>0</v>
      </c>
      <c r="L177" s="132"/>
      <c r="M177" s="137"/>
      <c r="N177" s="138"/>
      <c r="O177" s="138"/>
      <c r="P177" s="139">
        <f>P178</f>
        <v>0</v>
      </c>
      <c r="Q177" s="138"/>
      <c r="R177" s="139">
        <f>R178</f>
        <v>3.0000000000000001E-3</v>
      </c>
      <c r="S177" s="138"/>
      <c r="T177" s="140">
        <f>T178</f>
        <v>0</v>
      </c>
      <c r="AR177" s="133" t="s">
        <v>187</v>
      </c>
      <c r="AT177" s="141" t="s">
        <v>77</v>
      </c>
      <c r="AU177" s="141" t="s">
        <v>78</v>
      </c>
      <c r="AY177" s="133" t="s">
        <v>169</v>
      </c>
      <c r="BK177" s="142">
        <f>BK178</f>
        <v>0</v>
      </c>
    </row>
    <row r="178" spans="1:65" s="12" customFormat="1" ht="22.75" customHeight="1">
      <c r="B178" s="132"/>
      <c r="D178" s="133" t="s">
        <v>77</v>
      </c>
      <c r="E178" s="143" t="s">
        <v>3146</v>
      </c>
      <c r="F178" s="143" t="s">
        <v>3147</v>
      </c>
      <c r="I178" s="135"/>
      <c r="J178" s="144">
        <f>BK178</f>
        <v>0</v>
      </c>
      <c r="L178" s="132"/>
      <c r="M178" s="137"/>
      <c r="N178" s="138"/>
      <c r="O178" s="138"/>
      <c r="P178" s="139">
        <f>P179</f>
        <v>0</v>
      </c>
      <c r="Q178" s="138"/>
      <c r="R178" s="139">
        <f>R179</f>
        <v>3.0000000000000001E-3</v>
      </c>
      <c r="S178" s="138"/>
      <c r="T178" s="140">
        <f>T179</f>
        <v>0</v>
      </c>
      <c r="AR178" s="133" t="s">
        <v>187</v>
      </c>
      <c r="AT178" s="141" t="s">
        <v>77</v>
      </c>
      <c r="AU178" s="141" t="s">
        <v>86</v>
      </c>
      <c r="AY178" s="133" t="s">
        <v>169</v>
      </c>
      <c r="BK178" s="142">
        <f>BK179</f>
        <v>0</v>
      </c>
    </row>
    <row r="179" spans="1:65" s="2" customFormat="1" ht="14.4" customHeight="1">
      <c r="A179" s="33"/>
      <c r="B179" s="145"/>
      <c r="C179" s="146" t="s">
        <v>571</v>
      </c>
      <c r="D179" s="146" t="s">
        <v>171</v>
      </c>
      <c r="E179" s="147" t="s">
        <v>3148</v>
      </c>
      <c r="F179" s="148" t="s">
        <v>3149</v>
      </c>
      <c r="G179" s="149" t="s">
        <v>353</v>
      </c>
      <c r="H179" s="150">
        <v>60</v>
      </c>
      <c r="I179" s="151"/>
      <c r="J179" s="150">
        <f>ROUND(I179*H179,3)</f>
        <v>0</v>
      </c>
      <c r="K179" s="152"/>
      <c r="L179" s="34"/>
      <c r="M179" s="207" t="s">
        <v>1</v>
      </c>
      <c r="N179" s="208" t="s">
        <v>44</v>
      </c>
      <c r="O179" s="204"/>
      <c r="P179" s="205">
        <f>O179*H179</f>
        <v>0</v>
      </c>
      <c r="Q179" s="205">
        <v>5.0000000000000002E-5</v>
      </c>
      <c r="R179" s="205">
        <f>Q179*H179</f>
        <v>3.0000000000000001E-3</v>
      </c>
      <c r="S179" s="205">
        <v>0</v>
      </c>
      <c r="T179" s="20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720</v>
      </c>
      <c r="AT179" s="157" t="s">
        <v>171</v>
      </c>
      <c r="AU179" s="157" t="s">
        <v>176</v>
      </c>
      <c r="AY179" s="18" t="s">
        <v>169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8" t="s">
        <v>176</v>
      </c>
      <c r="BK179" s="159">
        <f>ROUND(I179*H179,3)</f>
        <v>0</v>
      </c>
      <c r="BL179" s="18" t="s">
        <v>720</v>
      </c>
      <c r="BM179" s="157" t="s">
        <v>3150</v>
      </c>
    </row>
    <row r="180" spans="1:65" s="2" customFormat="1" ht="7" customHeight="1">
      <c r="A180" s="33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34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autoFilter ref="C124:K17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93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3151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3152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ROUND((SUM(BE120:BE142)),  2)</f>
        <v>0</v>
      </c>
      <c r="G33" s="33"/>
      <c r="H33" s="33"/>
      <c r="I33" s="101">
        <v>0.2</v>
      </c>
      <c r="J33" s="100">
        <f>ROUND(((SUM(BE120:BE142))*I33),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ROUND((SUM(BF120:BF142)),  2)</f>
        <v>0</v>
      </c>
      <c r="G34" s="33"/>
      <c r="H34" s="33"/>
      <c r="I34" s="101">
        <v>0.2</v>
      </c>
      <c r="J34" s="100">
        <f>ROUND(((SUM(BF120:BF142))*I34),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ROUND((SUM(BG120:BG142)),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ROUND((SUM(BH120:BH142)),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ROUND((SUM(BI120:BI142)),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03 - SO 03 Prípojka NN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Anton Horváth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141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142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3153</v>
      </c>
      <c r="E99" s="119"/>
      <c r="F99" s="119"/>
      <c r="G99" s="119"/>
      <c r="H99" s="119"/>
      <c r="I99" s="119"/>
      <c r="J99" s="120">
        <f>J135</f>
        <v>0</v>
      </c>
      <c r="L99" s="117"/>
    </row>
    <row r="100" spans="1:31" s="9" customFormat="1" ht="25" customHeight="1">
      <c r="B100" s="113"/>
      <c r="D100" s="114" t="s">
        <v>3154</v>
      </c>
      <c r="E100" s="115"/>
      <c r="F100" s="115"/>
      <c r="G100" s="115"/>
      <c r="H100" s="115"/>
      <c r="I100" s="115"/>
      <c r="J100" s="116">
        <f>J141</f>
        <v>0</v>
      </c>
      <c r="L100" s="113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5" customHeight="1">
      <c r="A107" s="33"/>
      <c r="B107" s="34"/>
      <c r="C107" s="22" t="s">
        <v>155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3.25" customHeight="1">
      <c r="A110" s="33"/>
      <c r="B110" s="34"/>
      <c r="C110" s="33"/>
      <c r="D110" s="33"/>
      <c r="E110" s="259" t="str">
        <f>E7</f>
        <v>Rodinný dom s 2 byt. jednotkami - Mníchova Lehota, Vytvorenie podmienok pre deinštitucionalizáciu DSS Adam. Kochanovce</v>
      </c>
      <c r="F110" s="260"/>
      <c r="G110" s="260"/>
      <c r="H110" s="260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107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9" t="str">
        <f>E9</f>
        <v>03 - SO 03 Prípojka NN</v>
      </c>
      <c r="F112" s="258"/>
      <c r="G112" s="258"/>
      <c r="H112" s="258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>parc. č. 298,297/1 Mníchova Lehota</v>
      </c>
      <c r="G114" s="33"/>
      <c r="H114" s="33"/>
      <c r="I114" s="28" t="s">
        <v>20</v>
      </c>
      <c r="J114" s="56" t="str">
        <f>IF(J12="","",J12)</f>
        <v>21. 11. 2018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22</v>
      </c>
      <c r="D116" s="33"/>
      <c r="E116" s="33"/>
      <c r="F116" s="26" t="str">
        <f>E15</f>
        <v>Trenčiansky samosprávny kraj</v>
      </c>
      <c r="G116" s="33"/>
      <c r="H116" s="33"/>
      <c r="I116" s="28" t="s">
        <v>29</v>
      </c>
      <c r="J116" s="31" t="str">
        <f>E21</f>
        <v>ADOM, spol. s 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27</v>
      </c>
      <c r="D117" s="33"/>
      <c r="E117" s="33"/>
      <c r="F117" s="26" t="str">
        <f>IF(E18="","",E18)</f>
        <v>Vyplň údaj</v>
      </c>
      <c r="G117" s="33"/>
      <c r="H117" s="33"/>
      <c r="I117" s="28" t="s">
        <v>35</v>
      </c>
      <c r="J117" s="31" t="str">
        <f>E24</f>
        <v>Ing. Anton Horváth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2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156</v>
      </c>
      <c r="D119" s="124" t="s">
        <v>63</v>
      </c>
      <c r="E119" s="124" t="s">
        <v>59</v>
      </c>
      <c r="F119" s="124" t="s">
        <v>60</v>
      </c>
      <c r="G119" s="124" t="s">
        <v>157</v>
      </c>
      <c r="H119" s="124" t="s">
        <v>158</v>
      </c>
      <c r="I119" s="124" t="s">
        <v>159</v>
      </c>
      <c r="J119" s="125" t="s">
        <v>112</v>
      </c>
      <c r="K119" s="126" t="s">
        <v>160</v>
      </c>
      <c r="L119" s="127"/>
      <c r="M119" s="63" t="s">
        <v>1</v>
      </c>
      <c r="N119" s="64" t="s">
        <v>42</v>
      </c>
      <c r="O119" s="64" t="s">
        <v>161</v>
      </c>
      <c r="P119" s="64" t="s">
        <v>162</v>
      </c>
      <c r="Q119" s="64" t="s">
        <v>163</v>
      </c>
      <c r="R119" s="64" t="s">
        <v>164</v>
      </c>
      <c r="S119" s="64" t="s">
        <v>165</v>
      </c>
      <c r="T119" s="65" t="s">
        <v>166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33"/>
      <c r="B120" s="34"/>
      <c r="C120" s="70" t="s">
        <v>113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P121+P141</f>
        <v>0</v>
      </c>
      <c r="Q120" s="67"/>
      <c r="R120" s="129">
        <f>R121+R141</f>
        <v>0</v>
      </c>
      <c r="S120" s="67"/>
      <c r="T120" s="130">
        <f>T121+T141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77</v>
      </c>
      <c r="AU120" s="18" t="s">
        <v>114</v>
      </c>
      <c r="BK120" s="131">
        <f>BK121+BK141</f>
        <v>0</v>
      </c>
    </row>
    <row r="121" spans="1:65" s="12" customFormat="1" ht="25.9" customHeight="1">
      <c r="B121" s="132"/>
      <c r="D121" s="133" t="s">
        <v>77</v>
      </c>
      <c r="E121" s="134" t="s">
        <v>345</v>
      </c>
      <c r="F121" s="134" t="s">
        <v>2503</v>
      </c>
      <c r="I121" s="135"/>
      <c r="J121" s="136">
        <f>BK121</f>
        <v>0</v>
      </c>
      <c r="L121" s="132"/>
      <c r="M121" s="137"/>
      <c r="N121" s="138"/>
      <c r="O121" s="138"/>
      <c r="P121" s="139">
        <f>P122+P135</f>
        <v>0</v>
      </c>
      <c r="Q121" s="138"/>
      <c r="R121" s="139">
        <f>R122+R135</f>
        <v>0</v>
      </c>
      <c r="S121" s="138"/>
      <c r="T121" s="140">
        <f>T122+T135</f>
        <v>0</v>
      </c>
      <c r="AR121" s="133" t="s">
        <v>187</v>
      </c>
      <c r="AT121" s="141" t="s">
        <v>77</v>
      </c>
      <c r="AU121" s="141" t="s">
        <v>78</v>
      </c>
      <c r="AY121" s="133" t="s">
        <v>169</v>
      </c>
      <c r="BK121" s="142">
        <f>BK122+BK135</f>
        <v>0</v>
      </c>
    </row>
    <row r="122" spans="1:65" s="12" customFormat="1" ht="22.75" customHeight="1">
      <c r="B122" s="132"/>
      <c r="D122" s="133" t="s">
        <v>77</v>
      </c>
      <c r="E122" s="143" t="s">
        <v>2504</v>
      </c>
      <c r="F122" s="143" t="s">
        <v>2505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SUM(P123:P134)</f>
        <v>0</v>
      </c>
      <c r="Q122" s="138"/>
      <c r="R122" s="139">
        <f>SUM(R123:R134)</f>
        <v>0</v>
      </c>
      <c r="S122" s="138"/>
      <c r="T122" s="140">
        <f>SUM(T123:T134)</f>
        <v>0</v>
      </c>
      <c r="AR122" s="133" t="s">
        <v>187</v>
      </c>
      <c r="AT122" s="141" t="s">
        <v>77</v>
      </c>
      <c r="AU122" s="141" t="s">
        <v>86</v>
      </c>
      <c r="AY122" s="133" t="s">
        <v>169</v>
      </c>
      <c r="BK122" s="142">
        <f>SUM(BK123:BK134)</f>
        <v>0</v>
      </c>
    </row>
    <row r="123" spans="1:65" s="2" customFormat="1" ht="14.4" customHeight="1">
      <c r="A123" s="33"/>
      <c r="B123" s="145"/>
      <c r="C123" s="146" t="s">
        <v>86</v>
      </c>
      <c r="D123" s="146" t="s">
        <v>171</v>
      </c>
      <c r="E123" s="147" t="s">
        <v>3155</v>
      </c>
      <c r="F123" s="148" t="s">
        <v>3156</v>
      </c>
      <c r="G123" s="149" t="s">
        <v>369</v>
      </c>
      <c r="H123" s="150">
        <v>1</v>
      </c>
      <c r="I123" s="151"/>
      <c r="J123" s="150">
        <f t="shared" ref="J123:J134" si="0">ROUND(I123*H123,3)</f>
        <v>0</v>
      </c>
      <c r="K123" s="152"/>
      <c r="L123" s="34"/>
      <c r="M123" s="153" t="s">
        <v>1</v>
      </c>
      <c r="N123" s="154" t="s">
        <v>44</v>
      </c>
      <c r="O123" s="59"/>
      <c r="P123" s="155">
        <f t="shared" ref="P123:P134" si="1">O123*H123</f>
        <v>0</v>
      </c>
      <c r="Q123" s="155">
        <v>0</v>
      </c>
      <c r="R123" s="155">
        <f t="shared" ref="R123:R134" si="2">Q123*H123</f>
        <v>0</v>
      </c>
      <c r="S123" s="155">
        <v>0</v>
      </c>
      <c r="T123" s="156">
        <f t="shared" ref="T123:T134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720</v>
      </c>
      <c r="AT123" s="157" t="s">
        <v>171</v>
      </c>
      <c r="AU123" s="157" t="s">
        <v>176</v>
      </c>
      <c r="AY123" s="18" t="s">
        <v>169</v>
      </c>
      <c r="BE123" s="158">
        <f t="shared" ref="BE123:BE134" si="4">IF(N123="základná",J123,0)</f>
        <v>0</v>
      </c>
      <c r="BF123" s="158">
        <f t="shared" ref="BF123:BF134" si="5">IF(N123="znížená",J123,0)</f>
        <v>0</v>
      </c>
      <c r="BG123" s="158">
        <f t="shared" ref="BG123:BG134" si="6">IF(N123="zákl. prenesená",J123,0)</f>
        <v>0</v>
      </c>
      <c r="BH123" s="158">
        <f t="shared" ref="BH123:BH134" si="7">IF(N123="zníž. prenesená",J123,0)</f>
        <v>0</v>
      </c>
      <c r="BI123" s="158">
        <f t="shared" ref="BI123:BI134" si="8">IF(N123="nulová",J123,0)</f>
        <v>0</v>
      </c>
      <c r="BJ123" s="18" t="s">
        <v>176</v>
      </c>
      <c r="BK123" s="159">
        <f t="shared" ref="BK123:BK134" si="9">ROUND(I123*H123,3)</f>
        <v>0</v>
      </c>
      <c r="BL123" s="18" t="s">
        <v>720</v>
      </c>
      <c r="BM123" s="157" t="s">
        <v>3157</v>
      </c>
    </row>
    <row r="124" spans="1:65" s="2" customFormat="1" ht="14.4" customHeight="1">
      <c r="A124" s="33"/>
      <c r="B124" s="145"/>
      <c r="C124" s="146" t="s">
        <v>176</v>
      </c>
      <c r="D124" s="146" t="s">
        <v>171</v>
      </c>
      <c r="E124" s="147" t="s">
        <v>3158</v>
      </c>
      <c r="F124" s="148" t="s">
        <v>3159</v>
      </c>
      <c r="G124" s="149" t="s">
        <v>353</v>
      </c>
      <c r="H124" s="150">
        <v>15</v>
      </c>
      <c r="I124" s="151"/>
      <c r="J124" s="150">
        <f t="shared" si="0"/>
        <v>0</v>
      </c>
      <c r="K124" s="152"/>
      <c r="L124" s="34"/>
      <c r="M124" s="153" t="s">
        <v>1</v>
      </c>
      <c r="N124" s="154" t="s">
        <v>44</v>
      </c>
      <c r="O124" s="59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720</v>
      </c>
      <c r="AT124" s="157" t="s">
        <v>171</v>
      </c>
      <c r="AU124" s="157" t="s">
        <v>176</v>
      </c>
      <c r="AY124" s="18" t="s">
        <v>169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176</v>
      </c>
      <c r="BK124" s="159">
        <f t="shared" si="9"/>
        <v>0</v>
      </c>
      <c r="BL124" s="18" t="s">
        <v>720</v>
      </c>
      <c r="BM124" s="157" t="s">
        <v>3160</v>
      </c>
    </row>
    <row r="125" spans="1:65" s="2" customFormat="1" ht="24.15" customHeight="1">
      <c r="A125" s="33"/>
      <c r="B125" s="145"/>
      <c r="C125" s="146" t="s">
        <v>187</v>
      </c>
      <c r="D125" s="146" t="s">
        <v>171</v>
      </c>
      <c r="E125" s="147" t="s">
        <v>3161</v>
      </c>
      <c r="F125" s="148" t="s">
        <v>3162</v>
      </c>
      <c r="G125" s="149" t="s">
        <v>369</v>
      </c>
      <c r="H125" s="150">
        <v>1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44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720</v>
      </c>
      <c r="AT125" s="157" t="s">
        <v>171</v>
      </c>
      <c r="AU125" s="157" t="s">
        <v>176</v>
      </c>
      <c r="AY125" s="18" t="s">
        <v>169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176</v>
      </c>
      <c r="BK125" s="159">
        <f t="shared" si="9"/>
        <v>0</v>
      </c>
      <c r="BL125" s="18" t="s">
        <v>720</v>
      </c>
      <c r="BM125" s="157" t="s">
        <v>3163</v>
      </c>
    </row>
    <row r="126" spans="1:65" s="2" customFormat="1" ht="14.4" customHeight="1">
      <c r="A126" s="33"/>
      <c r="B126" s="145"/>
      <c r="C126" s="146" t="s">
        <v>175</v>
      </c>
      <c r="D126" s="146" t="s">
        <v>171</v>
      </c>
      <c r="E126" s="147" t="s">
        <v>3164</v>
      </c>
      <c r="F126" s="148" t="s">
        <v>3165</v>
      </c>
      <c r="G126" s="149" t="s">
        <v>353</v>
      </c>
      <c r="H126" s="150">
        <v>45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44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720</v>
      </c>
      <c r="AT126" s="157" t="s">
        <v>171</v>
      </c>
      <c r="AU126" s="157" t="s">
        <v>176</v>
      </c>
      <c r="AY126" s="18" t="s">
        <v>169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176</v>
      </c>
      <c r="BK126" s="159">
        <f t="shared" si="9"/>
        <v>0</v>
      </c>
      <c r="BL126" s="18" t="s">
        <v>720</v>
      </c>
      <c r="BM126" s="157" t="s">
        <v>3166</v>
      </c>
    </row>
    <row r="127" spans="1:65" s="2" customFormat="1" ht="24.15" customHeight="1">
      <c r="A127" s="33"/>
      <c r="B127" s="145"/>
      <c r="C127" s="146" t="s">
        <v>209</v>
      </c>
      <c r="D127" s="146" t="s">
        <v>171</v>
      </c>
      <c r="E127" s="147" t="s">
        <v>3167</v>
      </c>
      <c r="F127" s="148" t="s">
        <v>3168</v>
      </c>
      <c r="G127" s="149" t="s">
        <v>353</v>
      </c>
      <c r="H127" s="150">
        <v>6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44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720</v>
      </c>
      <c r="AT127" s="157" t="s">
        <v>171</v>
      </c>
      <c r="AU127" s="157" t="s">
        <v>176</v>
      </c>
      <c r="AY127" s="18" t="s">
        <v>169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176</v>
      </c>
      <c r="BK127" s="159">
        <f t="shared" si="9"/>
        <v>0</v>
      </c>
      <c r="BL127" s="18" t="s">
        <v>720</v>
      </c>
      <c r="BM127" s="157" t="s">
        <v>3169</v>
      </c>
    </row>
    <row r="128" spans="1:65" s="2" customFormat="1" ht="14.4" customHeight="1">
      <c r="A128" s="33"/>
      <c r="B128" s="145"/>
      <c r="C128" s="146" t="s">
        <v>213</v>
      </c>
      <c r="D128" s="146" t="s">
        <v>171</v>
      </c>
      <c r="E128" s="147" t="s">
        <v>3170</v>
      </c>
      <c r="F128" s="148" t="s">
        <v>2606</v>
      </c>
      <c r="G128" s="149" t="s">
        <v>174</v>
      </c>
      <c r="H128" s="150">
        <v>1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44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720</v>
      </c>
      <c r="AT128" s="157" t="s">
        <v>171</v>
      </c>
      <c r="AU128" s="157" t="s">
        <v>176</v>
      </c>
      <c r="AY128" s="18" t="s">
        <v>169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176</v>
      </c>
      <c r="BK128" s="159">
        <f t="shared" si="9"/>
        <v>0</v>
      </c>
      <c r="BL128" s="18" t="s">
        <v>720</v>
      </c>
      <c r="BM128" s="157" t="s">
        <v>3171</v>
      </c>
    </row>
    <row r="129" spans="1:65" s="2" customFormat="1" ht="14.4" customHeight="1">
      <c r="A129" s="33"/>
      <c r="B129" s="145"/>
      <c r="C129" s="192" t="s">
        <v>241</v>
      </c>
      <c r="D129" s="192" t="s">
        <v>345</v>
      </c>
      <c r="E129" s="193" t="s">
        <v>3172</v>
      </c>
      <c r="F129" s="194" t="s">
        <v>3173</v>
      </c>
      <c r="G129" s="195" t="s">
        <v>369</v>
      </c>
      <c r="H129" s="196">
        <v>1</v>
      </c>
      <c r="I129" s="197"/>
      <c r="J129" s="196">
        <f t="shared" si="0"/>
        <v>0</v>
      </c>
      <c r="K129" s="198"/>
      <c r="L129" s="199"/>
      <c r="M129" s="200" t="s">
        <v>1</v>
      </c>
      <c r="N129" s="201" t="s">
        <v>44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2066</v>
      </c>
      <c r="AT129" s="157" t="s">
        <v>345</v>
      </c>
      <c r="AU129" s="157" t="s">
        <v>176</v>
      </c>
      <c r="AY129" s="18" t="s">
        <v>169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176</v>
      </c>
      <c r="BK129" s="159">
        <f t="shared" si="9"/>
        <v>0</v>
      </c>
      <c r="BL129" s="18" t="s">
        <v>720</v>
      </c>
      <c r="BM129" s="157" t="s">
        <v>3174</v>
      </c>
    </row>
    <row r="130" spans="1:65" s="2" customFormat="1" ht="14.4" customHeight="1">
      <c r="A130" s="33"/>
      <c r="B130" s="145"/>
      <c r="C130" s="192" t="s">
        <v>245</v>
      </c>
      <c r="D130" s="192" t="s">
        <v>345</v>
      </c>
      <c r="E130" s="193" t="s">
        <v>3175</v>
      </c>
      <c r="F130" s="194" t="s">
        <v>3176</v>
      </c>
      <c r="G130" s="195" t="s">
        <v>353</v>
      </c>
      <c r="H130" s="196">
        <v>15</v>
      </c>
      <c r="I130" s="197"/>
      <c r="J130" s="196">
        <f t="shared" si="0"/>
        <v>0</v>
      </c>
      <c r="K130" s="198"/>
      <c r="L130" s="199"/>
      <c r="M130" s="200" t="s">
        <v>1</v>
      </c>
      <c r="N130" s="201" t="s">
        <v>44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2066</v>
      </c>
      <c r="AT130" s="157" t="s">
        <v>345</v>
      </c>
      <c r="AU130" s="157" t="s">
        <v>176</v>
      </c>
      <c r="AY130" s="18" t="s">
        <v>169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176</v>
      </c>
      <c r="BK130" s="159">
        <f t="shared" si="9"/>
        <v>0</v>
      </c>
      <c r="BL130" s="18" t="s">
        <v>720</v>
      </c>
      <c r="BM130" s="157" t="s">
        <v>3177</v>
      </c>
    </row>
    <row r="131" spans="1:65" s="2" customFormat="1" ht="14.4" customHeight="1">
      <c r="A131" s="33"/>
      <c r="B131" s="145"/>
      <c r="C131" s="192" t="s">
        <v>278</v>
      </c>
      <c r="D131" s="192" t="s">
        <v>345</v>
      </c>
      <c r="E131" s="193" t="s">
        <v>3178</v>
      </c>
      <c r="F131" s="194" t="s">
        <v>3179</v>
      </c>
      <c r="G131" s="195" t="s">
        <v>369</v>
      </c>
      <c r="H131" s="196">
        <v>1</v>
      </c>
      <c r="I131" s="197"/>
      <c r="J131" s="196">
        <f t="shared" si="0"/>
        <v>0</v>
      </c>
      <c r="K131" s="198"/>
      <c r="L131" s="199"/>
      <c r="M131" s="200" t="s">
        <v>1</v>
      </c>
      <c r="N131" s="201" t="s">
        <v>44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2066</v>
      </c>
      <c r="AT131" s="157" t="s">
        <v>345</v>
      </c>
      <c r="AU131" s="157" t="s">
        <v>176</v>
      </c>
      <c r="AY131" s="18" t="s">
        <v>169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176</v>
      </c>
      <c r="BK131" s="159">
        <f t="shared" si="9"/>
        <v>0</v>
      </c>
      <c r="BL131" s="18" t="s">
        <v>720</v>
      </c>
      <c r="BM131" s="157" t="s">
        <v>3180</v>
      </c>
    </row>
    <row r="132" spans="1:65" s="2" customFormat="1" ht="14.4" customHeight="1">
      <c r="A132" s="33"/>
      <c r="B132" s="145"/>
      <c r="C132" s="192" t="s">
        <v>282</v>
      </c>
      <c r="D132" s="192" t="s">
        <v>345</v>
      </c>
      <c r="E132" s="193" t="s">
        <v>3181</v>
      </c>
      <c r="F132" s="194" t="s">
        <v>3182</v>
      </c>
      <c r="G132" s="195" t="s">
        <v>353</v>
      </c>
      <c r="H132" s="196">
        <v>45</v>
      </c>
      <c r="I132" s="197"/>
      <c r="J132" s="196">
        <f t="shared" si="0"/>
        <v>0</v>
      </c>
      <c r="K132" s="198"/>
      <c r="L132" s="199"/>
      <c r="M132" s="200" t="s">
        <v>1</v>
      </c>
      <c r="N132" s="201" t="s">
        <v>44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2066</v>
      </c>
      <c r="AT132" s="157" t="s">
        <v>345</v>
      </c>
      <c r="AU132" s="157" t="s">
        <v>176</v>
      </c>
      <c r="AY132" s="18" t="s">
        <v>169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176</v>
      </c>
      <c r="BK132" s="159">
        <f t="shared" si="9"/>
        <v>0</v>
      </c>
      <c r="BL132" s="18" t="s">
        <v>720</v>
      </c>
      <c r="BM132" s="157" t="s">
        <v>3183</v>
      </c>
    </row>
    <row r="133" spans="1:65" s="2" customFormat="1" ht="14.4" customHeight="1">
      <c r="A133" s="33"/>
      <c r="B133" s="145"/>
      <c r="C133" s="192" t="s">
        <v>295</v>
      </c>
      <c r="D133" s="192" t="s">
        <v>345</v>
      </c>
      <c r="E133" s="193" t="s">
        <v>3184</v>
      </c>
      <c r="F133" s="194" t="s">
        <v>3185</v>
      </c>
      <c r="G133" s="195" t="s">
        <v>369</v>
      </c>
      <c r="H133" s="196">
        <v>6</v>
      </c>
      <c r="I133" s="197"/>
      <c r="J133" s="196">
        <f t="shared" si="0"/>
        <v>0</v>
      </c>
      <c r="K133" s="198"/>
      <c r="L133" s="199"/>
      <c r="M133" s="200" t="s">
        <v>1</v>
      </c>
      <c r="N133" s="201" t="s">
        <v>44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2066</v>
      </c>
      <c r="AT133" s="157" t="s">
        <v>345</v>
      </c>
      <c r="AU133" s="157" t="s">
        <v>176</v>
      </c>
      <c r="AY133" s="18" t="s">
        <v>169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176</v>
      </c>
      <c r="BK133" s="159">
        <f t="shared" si="9"/>
        <v>0</v>
      </c>
      <c r="BL133" s="18" t="s">
        <v>720</v>
      </c>
      <c r="BM133" s="157" t="s">
        <v>3186</v>
      </c>
    </row>
    <row r="134" spans="1:65" s="2" customFormat="1" ht="14.4" customHeight="1">
      <c r="A134" s="33"/>
      <c r="B134" s="145"/>
      <c r="C134" s="192" t="s">
        <v>299</v>
      </c>
      <c r="D134" s="192" t="s">
        <v>345</v>
      </c>
      <c r="E134" s="193" t="s">
        <v>3187</v>
      </c>
      <c r="F134" s="194" t="s">
        <v>2685</v>
      </c>
      <c r="G134" s="195" t="s">
        <v>174</v>
      </c>
      <c r="H134" s="196">
        <v>1</v>
      </c>
      <c r="I134" s="197"/>
      <c r="J134" s="196">
        <f t="shared" si="0"/>
        <v>0</v>
      </c>
      <c r="K134" s="198"/>
      <c r="L134" s="199"/>
      <c r="M134" s="200" t="s">
        <v>1</v>
      </c>
      <c r="N134" s="201" t="s">
        <v>44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2066</v>
      </c>
      <c r="AT134" s="157" t="s">
        <v>345</v>
      </c>
      <c r="AU134" s="157" t="s">
        <v>176</v>
      </c>
      <c r="AY134" s="18" t="s">
        <v>169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176</v>
      </c>
      <c r="BK134" s="159">
        <f t="shared" si="9"/>
        <v>0</v>
      </c>
      <c r="BL134" s="18" t="s">
        <v>720</v>
      </c>
      <c r="BM134" s="157" t="s">
        <v>3188</v>
      </c>
    </row>
    <row r="135" spans="1:65" s="12" customFormat="1" ht="22.75" customHeight="1">
      <c r="B135" s="132"/>
      <c r="D135" s="133" t="s">
        <v>77</v>
      </c>
      <c r="E135" s="143" t="s">
        <v>3189</v>
      </c>
      <c r="F135" s="143" t="s">
        <v>3190</v>
      </c>
      <c r="I135" s="135"/>
      <c r="J135" s="144">
        <f>BK135</f>
        <v>0</v>
      </c>
      <c r="L135" s="132"/>
      <c r="M135" s="137"/>
      <c r="N135" s="138"/>
      <c r="O135" s="138"/>
      <c r="P135" s="139">
        <f>SUM(P136:P140)</f>
        <v>0</v>
      </c>
      <c r="Q135" s="138"/>
      <c r="R135" s="139">
        <f>SUM(R136:R140)</f>
        <v>0</v>
      </c>
      <c r="S135" s="138"/>
      <c r="T135" s="140">
        <f>SUM(T136:T140)</f>
        <v>0</v>
      </c>
      <c r="AR135" s="133" t="s">
        <v>187</v>
      </c>
      <c r="AT135" s="141" t="s">
        <v>77</v>
      </c>
      <c r="AU135" s="141" t="s">
        <v>86</v>
      </c>
      <c r="AY135" s="133" t="s">
        <v>169</v>
      </c>
      <c r="BK135" s="142">
        <f>SUM(BK136:BK140)</f>
        <v>0</v>
      </c>
    </row>
    <row r="136" spans="1:65" s="2" customFormat="1" ht="14.4" customHeight="1">
      <c r="A136" s="33"/>
      <c r="B136" s="145"/>
      <c r="C136" s="146" t="s">
        <v>308</v>
      </c>
      <c r="D136" s="146" t="s">
        <v>171</v>
      </c>
      <c r="E136" s="147" t="s">
        <v>3191</v>
      </c>
      <c r="F136" s="148" t="s">
        <v>3192</v>
      </c>
      <c r="G136" s="149" t="s">
        <v>353</v>
      </c>
      <c r="H136" s="150">
        <v>20</v>
      </c>
      <c r="I136" s="151"/>
      <c r="J136" s="150">
        <f>ROUND(I136*H136,3)</f>
        <v>0</v>
      </c>
      <c r="K136" s="152"/>
      <c r="L136" s="34"/>
      <c r="M136" s="153" t="s">
        <v>1</v>
      </c>
      <c r="N136" s="154" t="s">
        <v>44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720</v>
      </c>
      <c r="AT136" s="157" t="s">
        <v>171</v>
      </c>
      <c r="AU136" s="157" t="s">
        <v>176</v>
      </c>
      <c r="AY136" s="18" t="s">
        <v>169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8" t="s">
        <v>176</v>
      </c>
      <c r="BK136" s="159">
        <f>ROUND(I136*H136,3)</f>
        <v>0</v>
      </c>
      <c r="BL136" s="18" t="s">
        <v>720</v>
      </c>
      <c r="BM136" s="157" t="s">
        <v>3193</v>
      </c>
    </row>
    <row r="137" spans="1:65" s="2" customFormat="1" ht="14.4" customHeight="1">
      <c r="A137" s="33"/>
      <c r="B137" s="145"/>
      <c r="C137" s="146" t="s">
        <v>314</v>
      </c>
      <c r="D137" s="146" t="s">
        <v>171</v>
      </c>
      <c r="E137" s="147" t="s">
        <v>3194</v>
      </c>
      <c r="F137" s="148" t="s">
        <v>3195</v>
      </c>
      <c r="G137" s="149" t="s">
        <v>328</v>
      </c>
      <c r="H137" s="150">
        <v>13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44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720</v>
      </c>
      <c r="AT137" s="157" t="s">
        <v>171</v>
      </c>
      <c r="AU137" s="157" t="s">
        <v>176</v>
      </c>
      <c r="AY137" s="18" t="s">
        <v>169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176</v>
      </c>
      <c r="BK137" s="159">
        <f>ROUND(I137*H137,3)</f>
        <v>0</v>
      </c>
      <c r="BL137" s="18" t="s">
        <v>720</v>
      </c>
      <c r="BM137" s="157" t="s">
        <v>3196</v>
      </c>
    </row>
    <row r="138" spans="1:65" s="2" customFormat="1" ht="14.4" customHeight="1">
      <c r="A138" s="33"/>
      <c r="B138" s="145"/>
      <c r="C138" s="146" t="s">
        <v>320</v>
      </c>
      <c r="D138" s="146" t="s">
        <v>171</v>
      </c>
      <c r="E138" s="147" t="s">
        <v>3197</v>
      </c>
      <c r="F138" s="148" t="s">
        <v>3198</v>
      </c>
      <c r="G138" s="149" t="s">
        <v>174</v>
      </c>
      <c r="H138" s="150">
        <v>1</v>
      </c>
      <c r="I138" s="151"/>
      <c r="J138" s="150">
        <f>ROUND(I138*H138,3)</f>
        <v>0</v>
      </c>
      <c r="K138" s="152"/>
      <c r="L138" s="34"/>
      <c r="M138" s="153" t="s">
        <v>1</v>
      </c>
      <c r="N138" s="154" t="s">
        <v>44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720</v>
      </c>
      <c r="AT138" s="157" t="s">
        <v>171</v>
      </c>
      <c r="AU138" s="157" t="s">
        <v>176</v>
      </c>
      <c r="AY138" s="18" t="s">
        <v>169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8" t="s">
        <v>176</v>
      </c>
      <c r="BK138" s="159">
        <f>ROUND(I138*H138,3)</f>
        <v>0</v>
      </c>
      <c r="BL138" s="18" t="s">
        <v>720</v>
      </c>
      <c r="BM138" s="157" t="s">
        <v>3199</v>
      </c>
    </row>
    <row r="139" spans="1:65" s="2" customFormat="1" ht="14.4" customHeight="1">
      <c r="A139" s="33"/>
      <c r="B139" s="145"/>
      <c r="C139" s="146" t="s">
        <v>325</v>
      </c>
      <c r="D139" s="146" t="s">
        <v>171</v>
      </c>
      <c r="E139" s="147" t="s">
        <v>3200</v>
      </c>
      <c r="F139" s="148" t="s">
        <v>3201</v>
      </c>
      <c r="G139" s="149" t="s">
        <v>174</v>
      </c>
      <c r="H139" s="150">
        <v>1</v>
      </c>
      <c r="I139" s="151"/>
      <c r="J139" s="150">
        <f>ROUND(I139*H139,3)</f>
        <v>0</v>
      </c>
      <c r="K139" s="152"/>
      <c r="L139" s="34"/>
      <c r="M139" s="153" t="s">
        <v>1</v>
      </c>
      <c r="N139" s="154" t="s">
        <v>44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720</v>
      </c>
      <c r="AT139" s="157" t="s">
        <v>171</v>
      </c>
      <c r="AU139" s="157" t="s">
        <v>176</v>
      </c>
      <c r="AY139" s="18" t="s">
        <v>169</v>
      </c>
      <c r="BE139" s="158">
        <f>IF(N139="základná",J139,0)</f>
        <v>0</v>
      </c>
      <c r="BF139" s="158">
        <f>IF(N139="znížená",J139,0)</f>
        <v>0</v>
      </c>
      <c r="BG139" s="158">
        <f>IF(N139="zákl. prenesená",J139,0)</f>
        <v>0</v>
      </c>
      <c r="BH139" s="158">
        <f>IF(N139="zníž. prenesená",J139,0)</f>
        <v>0</v>
      </c>
      <c r="BI139" s="158">
        <f>IF(N139="nulová",J139,0)</f>
        <v>0</v>
      </c>
      <c r="BJ139" s="18" t="s">
        <v>176</v>
      </c>
      <c r="BK139" s="159">
        <f>ROUND(I139*H139,3)</f>
        <v>0</v>
      </c>
      <c r="BL139" s="18" t="s">
        <v>720</v>
      </c>
      <c r="BM139" s="157" t="s">
        <v>3202</v>
      </c>
    </row>
    <row r="140" spans="1:65" s="2" customFormat="1" ht="14.4" customHeight="1">
      <c r="A140" s="33"/>
      <c r="B140" s="145"/>
      <c r="C140" s="146" t="s">
        <v>338</v>
      </c>
      <c r="D140" s="146" t="s">
        <v>171</v>
      </c>
      <c r="E140" s="147" t="s">
        <v>3203</v>
      </c>
      <c r="F140" s="148" t="s">
        <v>3204</v>
      </c>
      <c r="G140" s="149" t="s">
        <v>174</v>
      </c>
      <c r="H140" s="150">
        <v>1</v>
      </c>
      <c r="I140" s="151"/>
      <c r="J140" s="150">
        <f>ROUND(I140*H140,3)</f>
        <v>0</v>
      </c>
      <c r="K140" s="152"/>
      <c r="L140" s="34"/>
      <c r="M140" s="153" t="s">
        <v>1</v>
      </c>
      <c r="N140" s="154" t="s">
        <v>44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720</v>
      </c>
      <c r="AT140" s="157" t="s">
        <v>171</v>
      </c>
      <c r="AU140" s="157" t="s">
        <v>176</v>
      </c>
      <c r="AY140" s="18" t="s">
        <v>169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8" t="s">
        <v>176</v>
      </c>
      <c r="BK140" s="159">
        <f>ROUND(I140*H140,3)</f>
        <v>0</v>
      </c>
      <c r="BL140" s="18" t="s">
        <v>720</v>
      </c>
      <c r="BM140" s="157" t="s">
        <v>3205</v>
      </c>
    </row>
    <row r="141" spans="1:65" s="12" customFormat="1" ht="25.9" customHeight="1">
      <c r="B141" s="132"/>
      <c r="D141" s="133" t="s">
        <v>77</v>
      </c>
      <c r="E141" s="134" t="s">
        <v>3206</v>
      </c>
      <c r="F141" s="134" t="s">
        <v>3207</v>
      </c>
      <c r="I141" s="135"/>
      <c r="J141" s="136">
        <f>BK141</f>
        <v>0</v>
      </c>
      <c r="L141" s="132"/>
      <c r="M141" s="137"/>
      <c r="N141" s="138"/>
      <c r="O141" s="138"/>
      <c r="P141" s="139">
        <f>P142</f>
        <v>0</v>
      </c>
      <c r="Q141" s="138"/>
      <c r="R141" s="139">
        <f>R142</f>
        <v>0</v>
      </c>
      <c r="S141" s="138"/>
      <c r="T141" s="140">
        <f>T142</f>
        <v>0</v>
      </c>
      <c r="AR141" s="133" t="s">
        <v>175</v>
      </c>
      <c r="AT141" s="141" t="s">
        <v>77</v>
      </c>
      <c r="AU141" s="141" t="s">
        <v>78</v>
      </c>
      <c r="AY141" s="133" t="s">
        <v>169</v>
      </c>
      <c r="BK141" s="142">
        <f>BK142</f>
        <v>0</v>
      </c>
    </row>
    <row r="142" spans="1:65" s="2" customFormat="1" ht="24.15" customHeight="1">
      <c r="A142" s="33"/>
      <c r="B142" s="145"/>
      <c r="C142" s="146" t="s">
        <v>344</v>
      </c>
      <c r="D142" s="146" t="s">
        <v>171</v>
      </c>
      <c r="E142" s="147" t="s">
        <v>2970</v>
      </c>
      <c r="F142" s="148" t="s">
        <v>2971</v>
      </c>
      <c r="G142" s="149" t="s">
        <v>2972</v>
      </c>
      <c r="H142" s="150">
        <v>8</v>
      </c>
      <c r="I142" s="151"/>
      <c r="J142" s="150">
        <f>ROUND(I142*H142,3)</f>
        <v>0</v>
      </c>
      <c r="K142" s="152"/>
      <c r="L142" s="34"/>
      <c r="M142" s="207" t="s">
        <v>1</v>
      </c>
      <c r="N142" s="208" t="s">
        <v>44</v>
      </c>
      <c r="O142" s="20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3208</v>
      </c>
      <c r="AT142" s="157" t="s">
        <v>171</v>
      </c>
      <c r="AU142" s="157" t="s">
        <v>86</v>
      </c>
      <c r="AY142" s="18" t="s">
        <v>169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176</v>
      </c>
      <c r="BK142" s="159">
        <f>ROUND(I142*H142,3)</f>
        <v>0</v>
      </c>
      <c r="BL142" s="18" t="s">
        <v>3208</v>
      </c>
      <c r="BM142" s="157" t="s">
        <v>3209</v>
      </c>
    </row>
    <row r="143" spans="1:65" s="2" customFormat="1" ht="7" customHeight="1">
      <c r="A143" s="33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34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autoFilter ref="C119:K14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96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3210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3152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ROUND((SUM(BE120:BE138)),  2)</f>
        <v>0</v>
      </c>
      <c r="G33" s="33"/>
      <c r="H33" s="33"/>
      <c r="I33" s="101">
        <v>0.2</v>
      </c>
      <c r="J33" s="100">
        <f>ROUND(((SUM(BE120:BE138))*I33),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ROUND((SUM(BF120:BF138)),  2)</f>
        <v>0</v>
      </c>
      <c r="G34" s="33"/>
      <c r="H34" s="33"/>
      <c r="I34" s="101">
        <v>0.2</v>
      </c>
      <c r="J34" s="100">
        <f>ROUND(((SUM(BF120:BF138))*I34),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ROUND((SUM(BG120:BG138)),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ROUND((SUM(BH120:BH138)),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ROUND((SUM(BI120:BI138)),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04 - SO 04 Telefónna prípojka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Anton Horváth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141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142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3153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31" s="9" customFormat="1" ht="25" customHeight="1">
      <c r="B100" s="113"/>
      <c r="D100" s="114" t="s">
        <v>3154</v>
      </c>
      <c r="E100" s="115"/>
      <c r="F100" s="115"/>
      <c r="G100" s="115"/>
      <c r="H100" s="115"/>
      <c r="I100" s="115"/>
      <c r="J100" s="116">
        <f>J137</f>
        <v>0</v>
      </c>
      <c r="L100" s="113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5" customHeight="1">
      <c r="A107" s="33"/>
      <c r="B107" s="34"/>
      <c r="C107" s="22" t="s">
        <v>155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3.25" customHeight="1">
      <c r="A110" s="33"/>
      <c r="B110" s="34"/>
      <c r="C110" s="33"/>
      <c r="D110" s="33"/>
      <c r="E110" s="259" t="str">
        <f>E7</f>
        <v>Rodinný dom s 2 byt. jednotkami - Mníchova Lehota, Vytvorenie podmienok pre deinštitucionalizáciu DSS Adam. Kochanovce</v>
      </c>
      <c r="F110" s="260"/>
      <c r="G110" s="260"/>
      <c r="H110" s="260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107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9" t="str">
        <f>E9</f>
        <v>04 - SO 04 Telefónna prípojka</v>
      </c>
      <c r="F112" s="258"/>
      <c r="G112" s="258"/>
      <c r="H112" s="258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>parc. č. 298,297/1 Mníchova Lehota</v>
      </c>
      <c r="G114" s="33"/>
      <c r="H114" s="33"/>
      <c r="I114" s="28" t="s">
        <v>20</v>
      </c>
      <c r="J114" s="56" t="str">
        <f>IF(J12="","",J12)</f>
        <v>21. 11. 2018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22</v>
      </c>
      <c r="D116" s="33"/>
      <c r="E116" s="33"/>
      <c r="F116" s="26" t="str">
        <f>E15</f>
        <v>Trenčiansky samosprávny kraj</v>
      </c>
      <c r="G116" s="33"/>
      <c r="H116" s="33"/>
      <c r="I116" s="28" t="s">
        <v>29</v>
      </c>
      <c r="J116" s="31" t="str">
        <f>E21</f>
        <v>ADOM, spol. s 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27</v>
      </c>
      <c r="D117" s="33"/>
      <c r="E117" s="33"/>
      <c r="F117" s="26" t="str">
        <f>IF(E18="","",E18)</f>
        <v>Vyplň údaj</v>
      </c>
      <c r="G117" s="33"/>
      <c r="H117" s="33"/>
      <c r="I117" s="28" t="s">
        <v>35</v>
      </c>
      <c r="J117" s="31" t="str">
        <f>E24</f>
        <v>Ing. Anton Horváth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2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156</v>
      </c>
      <c r="D119" s="124" t="s">
        <v>63</v>
      </c>
      <c r="E119" s="124" t="s">
        <v>59</v>
      </c>
      <c r="F119" s="124" t="s">
        <v>60</v>
      </c>
      <c r="G119" s="124" t="s">
        <v>157</v>
      </c>
      <c r="H119" s="124" t="s">
        <v>158</v>
      </c>
      <c r="I119" s="124" t="s">
        <v>159</v>
      </c>
      <c r="J119" s="125" t="s">
        <v>112</v>
      </c>
      <c r="K119" s="126" t="s">
        <v>160</v>
      </c>
      <c r="L119" s="127"/>
      <c r="M119" s="63" t="s">
        <v>1</v>
      </c>
      <c r="N119" s="64" t="s">
        <v>42</v>
      </c>
      <c r="O119" s="64" t="s">
        <v>161</v>
      </c>
      <c r="P119" s="64" t="s">
        <v>162</v>
      </c>
      <c r="Q119" s="64" t="s">
        <v>163</v>
      </c>
      <c r="R119" s="64" t="s">
        <v>164</v>
      </c>
      <c r="S119" s="64" t="s">
        <v>165</v>
      </c>
      <c r="T119" s="65" t="s">
        <v>166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33"/>
      <c r="B120" s="34"/>
      <c r="C120" s="70" t="s">
        <v>113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P121+P137</f>
        <v>0</v>
      </c>
      <c r="Q120" s="67"/>
      <c r="R120" s="129">
        <f>R121+R137</f>
        <v>0</v>
      </c>
      <c r="S120" s="67"/>
      <c r="T120" s="130">
        <f>T121+T137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77</v>
      </c>
      <c r="AU120" s="18" t="s">
        <v>114</v>
      </c>
      <c r="BK120" s="131">
        <f>BK121+BK137</f>
        <v>0</v>
      </c>
    </row>
    <row r="121" spans="1:65" s="12" customFormat="1" ht="25.9" customHeight="1">
      <c r="B121" s="132"/>
      <c r="D121" s="133" t="s">
        <v>77</v>
      </c>
      <c r="E121" s="134" t="s">
        <v>345</v>
      </c>
      <c r="F121" s="134" t="s">
        <v>2503</v>
      </c>
      <c r="I121" s="135"/>
      <c r="J121" s="136">
        <f>BK121</f>
        <v>0</v>
      </c>
      <c r="L121" s="132"/>
      <c r="M121" s="137"/>
      <c r="N121" s="138"/>
      <c r="O121" s="138"/>
      <c r="P121" s="139">
        <f>P122+P131</f>
        <v>0</v>
      </c>
      <c r="Q121" s="138"/>
      <c r="R121" s="139">
        <f>R122+R131</f>
        <v>0</v>
      </c>
      <c r="S121" s="138"/>
      <c r="T121" s="140">
        <f>T122+T131</f>
        <v>0</v>
      </c>
      <c r="AR121" s="133" t="s">
        <v>187</v>
      </c>
      <c r="AT121" s="141" t="s">
        <v>77</v>
      </c>
      <c r="AU121" s="141" t="s">
        <v>78</v>
      </c>
      <c r="AY121" s="133" t="s">
        <v>169</v>
      </c>
      <c r="BK121" s="142">
        <f>BK122+BK131</f>
        <v>0</v>
      </c>
    </row>
    <row r="122" spans="1:65" s="12" customFormat="1" ht="22.75" customHeight="1">
      <c r="B122" s="132"/>
      <c r="D122" s="133" t="s">
        <v>77</v>
      </c>
      <c r="E122" s="143" t="s">
        <v>2504</v>
      </c>
      <c r="F122" s="143" t="s">
        <v>2505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SUM(P123:P130)</f>
        <v>0</v>
      </c>
      <c r="Q122" s="138"/>
      <c r="R122" s="139">
        <f>SUM(R123:R130)</f>
        <v>0</v>
      </c>
      <c r="S122" s="138"/>
      <c r="T122" s="140">
        <f>SUM(T123:T130)</f>
        <v>0</v>
      </c>
      <c r="AR122" s="133" t="s">
        <v>187</v>
      </c>
      <c r="AT122" s="141" t="s">
        <v>77</v>
      </c>
      <c r="AU122" s="141" t="s">
        <v>86</v>
      </c>
      <c r="AY122" s="133" t="s">
        <v>169</v>
      </c>
      <c r="BK122" s="142">
        <f>SUM(BK123:BK130)</f>
        <v>0</v>
      </c>
    </row>
    <row r="123" spans="1:65" s="2" customFormat="1" ht="14.4" customHeight="1">
      <c r="A123" s="33"/>
      <c r="B123" s="145"/>
      <c r="C123" s="146" t="s">
        <v>86</v>
      </c>
      <c r="D123" s="146" t="s">
        <v>171</v>
      </c>
      <c r="E123" s="147" t="s">
        <v>3211</v>
      </c>
      <c r="F123" s="148" t="s">
        <v>3212</v>
      </c>
      <c r="G123" s="149" t="s">
        <v>369</v>
      </c>
      <c r="H123" s="150">
        <v>1</v>
      </c>
      <c r="I123" s="151"/>
      <c r="J123" s="150">
        <f t="shared" ref="J123:J130" si="0">ROUND(I123*H123,3)</f>
        <v>0</v>
      </c>
      <c r="K123" s="152"/>
      <c r="L123" s="34"/>
      <c r="M123" s="153" t="s">
        <v>1</v>
      </c>
      <c r="N123" s="154" t="s">
        <v>44</v>
      </c>
      <c r="O123" s="59"/>
      <c r="P123" s="155">
        <f t="shared" ref="P123:P130" si="1">O123*H123</f>
        <v>0</v>
      </c>
      <c r="Q123" s="155">
        <v>0</v>
      </c>
      <c r="R123" s="155">
        <f t="shared" ref="R123:R130" si="2">Q123*H123</f>
        <v>0</v>
      </c>
      <c r="S123" s="155">
        <v>0</v>
      </c>
      <c r="T123" s="156">
        <f t="shared" ref="T123:T130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720</v>
      </c>
      <c r="AT123" s="157" t="s">
        <v>171</v>
      </c>
      <c r="AU123" s="157" t="s">
        <v>176</v>
      </c>
      <c r="AY123" s="18" t="s">
        <v>169</v>
      </c>
      <c r="BE123" s="158">
        <f t="shared" ref="BE123:BE130" si="4">IF(N123="základná",J123,0)</f>
        <v>0</v>
      </c>
      <c r="BF123" s="158">
        <f t="shared" ref="BF123:BF130" si="5">IF(N123="znížená",J123,0)</f>
        <v>0</v>
      </c>
      <c r="BG123" s="158">
        <f t="shared" ref="BG123:BG130" si="6">IF(N123="zákl. prenesená",J123,0)</f>
        <v>0</v>
      </c>
      <c r="BH123" s="158">
        <f t="shared" ref="BH123:BH130" si="7">IF(N123="zníž. prenesená",J123,0)</f>
        <v>0</v>
      </c>
      <c r="BI123" s="158">
        <f t="shared" ref="BI123:BI130" si="8">IF(N123="nulová",J123,0)</f>
        <v>0</v>
      </c>
      <c r="BJ123" s="18" t="s">
        <v>176</v>
      </c>
      <c r="BK123" s="159">
        <f t="shared" ref="BK123:BK130" si="9">ROUND(I123*H123,3)</f>
        <v>0</v>
      </c>
      <c r="BL123" s="18" t="s">
        <v>720</v>
      </c>
      <c r="BM123" s="157" t="s">
        <v>3213</v>
      </c>
    </row>
    <row r="124" spans="1:65" s="2" customFormat="1" ht="14.4" customHeight="1">
      <c r="A124" s="33"/>
      <c r="B124" s="145"/>
      <c r="C124" s="146" t="s">
        <v>176</v>
      </c>
      <c r="D124" s="146" t="s">
        <v>171</v>
      </c>
      <c r="E124" s="147" t="s">
        <v>3214</v>
      </c>
      <c r="F124" s="148" t="s">
        <v>3215</v>
      </c>
      <c r="G124" s="149" t="s">
        <v>353</v>
      </c>
      <c r="H124" s="150">
        <v>60</v>
      </c>
      <c r="I124" s="151"/>
      <c r="J124" s="150">
        <f t="shared" si="0"/>
        <v>0</v>
      </c>
      <c r="K124" s="152"/>
      <c r="L124" s="34"/>
      <c r="M124" s="153" t="s">
        <v>1</v>
      </c>
      <c r="N124" s="154" t="s">
        <v>44</v>
      </c>
      <c r="O124" s="59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720</v>
      </c>
      <c r="AT124" s="157" t="s">
        <v>171</v>
      </c>
      <c r="AU124" s="157" t="s">
        <v>176</v>
      </c>
      <c r="AY124" s="18" t="s">
        <v>169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176</v>
      </c>
      <c r="BK124" s="159">
        <f t="shared" si="9"/>
        <v>0</v>
      </c>
      <c r="BL124" s="18" t="s">
        <v>720</v>
      </c>
      <c r="BM124" s="157" t="s">
        <v>3216</v>
      </c>
    </row>
    <row r="125" spans="1:65" s="2" customFormat="1" ht="24.15" customHeight="1">
      <c r="A125" s="33"/>
      <c r="B125" s="145"/>
      <c r="C125" s="146" t="s">
        <v>187</v>
      </c>
      <c r="D125" s="146" t="s">
        <v>171</v>
      </c>
      <c r="E125" s="147" t="s">
        <v>3217</v>
      </c>
      <c r="F125" s="148" t="s">
        <v>3218</v>
      </c>
      <c r="G125" s="149" t="s">
        <v>353</v>
      </c>
      <c r="H125" s="150">
        <v>50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44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720</v>
      </c>
      <c r="AT125" s="157" t="s">
        <v>171</v>
      </c>
      <c r="AU125" s="157" t="s">
        <v>176</v>
      </c>
      <c r="AY125" s="18" t="s">
        <v>169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176</v>
      </c>
      <c r="BK125" s="159">
        <f t="shared" si="9"/>
        <v>0</v>
      </c>
      <c r="BL125" s="18" t="s">
        <v>720</v>
      </c>
      <c r="BM125" s="157" t="s">
        <v>3219</v>
      </c>
    </row>
    <row r="126" spans="1:65" s="2" customFormat="1" ht="14.4" customHeight="1">
      <c r="A126" s="33"/>
      <c r="B126" s="145"/>
      <c r="C126" s="146" t="s">
        <v>175</v>
      </c>
      <c r="D126" s="146" t="s">
        <v>171</v>
      </c>
      <c r="E126" s="147" t="s">
        <v>2605</v>
      </c>
      <c r="F126" s="148" t="s">
        <v>2606</v>
      </c>
      <c r="G126" s="149" t="s">
        <v>174</v>
      </c>
      <c r="H126" s="150">
        <v>1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44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720</v>
      </c>
      <c r="AT126" s="157" t="s">
        <v>171</v>
      </c>
      <c r="AU126" s="157" t="s">
        <v>176</v>
      </c>
      <c r="AY126" s="18" t="s">
        <v>169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176</v>
      </c>
      <c r="BK126" s="159">
        <f t="shared" si="9"/>
        <v>0</v>
      </c>
      <c r="BL126" s="18" t="s">
        <v>720</v>
      </c>
      <c r="BM126" s="157" t="s">
        <v>3220</v>
      </c>
    </row>
    <row r="127" spans="1:65" s="2" customFormat="1" ht="24.15" customHeight="1">
      <c r="A127" s="33"/>
      <c r="B127" s="145"/>
      <c r="C127" s="192" t="s">
        <v>209</v>
      </c>
      <c r="D127" s="192" t="s">
        <v>345</v>
      </c>
      <c r="E127" s="193" t="s">
        <v>3221</v>
      </c>
      <c r="F127" s="194" t="s">
        <v>3222</v>
      </c>
      <c r="G127" s="195" t="s">
        <v>369</v>
      </c>
      <c r="H127" s="196">
        <v>1</v>
      </c>
      <c r="I127" s="197"/>
      <c r="J127" s="196">
        <f t="shared" si="0"/>
        <v>0</v>
      </c>
      <c r="K127" s="198"/>
      <c r="L127" s="199"/>
      <c r="M127" s="200" t="s">
        <v>1</v>
      </c>
      <c r="N127" s="201" t="s">
        <v>44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2066</v>
      </c>
      <c r="AT127" s="157" t="s">
        <v>345</v>
      </c>
      <c r="AU127" s="157" t="s">
        <v>176</v>
      </c>
      <c r="AY127" s="18" t="s">
        <v>169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176</v>
      </c>
      <c r="BK127" s="159">
        <f t="shared" si="9"/>
        <v>0</v>
      </c>
      <c r="BL127" s="18" t="s">
        <v>720</v>
      </c>
      <c r="BM127" s="157" t="s">
        <v>3223</v>
      </c>
    </row>
    <row r="128" spans="1:65" s="2" customFormat="1" ht="14.4" customHeight="1">
      <c r="A128" s="33"/>
      <c r="B128" s="145"/>
      <c r="C128" s="192" t="s">
        <v>213</v>
      </c>
      <c r="D128" s="192" t="s">
        <v>345</v>
      </c>
      <c r="E128" s="193" t="s">
        <v>3224</v>
      </c>
      <c r="F128" s="194" t="s">
        <v>3225</v>
      </c>
      <c r="G128" s="195" t="s">
        <v>353</v>
      </c>
      <c r="H128" s="196">
        <v>60</v>
      </c>
      <c r="I128" s="197"/>
      <c r="J128" s="196">
        <f t="shared" si="0"/>
        <v>0</v>
      </c>
      <c r="K128" s="198"/>
      <c r="L128" s="199"/>
      <c r="M128" s="200" t="s">
        <v>1</v>
      </c>
      <c r="N128" s="201" t="s">
        <v>44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2066</v>
      </c>
      <c r="AT128" s="157" t="s">
        <v>345</v>
      </c>
      <c r="AU128" s="157" t="s">
        <v>176</v>
      </c>
      <c r="AY128" s="18" t="s">
        <v>169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176</v>
      </c>
      <c r="BK128" s="159">
        <f t="shared" si="9"/>
        <v>0</v>
      </c>
      <c r="BL128" s="18" t="s">
        <v>720</v>
      </c>
      <c r="BM128" s="157" t="s">
        <v>3226</v>
      </c>
    </row>
    <row r="129" spans="1:65" s="2" customFormat="1" ht="14.4" customHeight="1">
      <c r="A129" s="33"/>
      <c r="B129" s="145"/>
      <c r="C129" s="192" t="s">
        <v>241</v>
      </c>
      <c r="D129" s="192" t="s">
        <v>345</v>
      </c>
      <c r="E129" s="193" t="s">
        <v>3227</v>
      </c>
      <c r="F129" s="194" t="s">
        <v>3228</v>
      </c>
      <c r="G129" s="195" t="s">
        <v>369</v>
      </c>
      <c r="H129" s="196">
        <v>50</v>
      </c>
      <c r="I129" s="197"/>
      <c r="J129" s="196">
        <f t="shared" si="0"/>
        <v>0</v>
      </c>
      <c r="K129" s="198"/>
      <c r="L129" s="199"/>
      <c r="M129" s="200" t="s">
        <v>1</v>
      </c>
      <c r="N129" s="201" t="s">
        <v>44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2066</v>
      </c>
      <c r="AT129" s="157" t="s">
        <v>345</v>
      </c>
      <c r="AU129" s="157" t="s">
        <v>176</v>
      </c>
      <c r="AY129" s="18" t="s">
        <v>169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176</v>
      </c>
      <c r="BK129" s="159">
        <f t="shared" si="9"/>
        <v>0</v>
      </c>
      <c r="BL129" s="18" t="s">
        <v>720</v>
      </c>
      <c r="BM129" s="157" t="s">
        <v>3229</v>
      </c>
    </row>
    <row r="130" spans="1:65" s="2" customFormat="1" ht="14.4" customHeight="1">
      <c r="A130" s="33"/>
      <c r="B130" s="145"/>
      <c r="C130" s="192" t="s">
        <v>245</v>
      </c>
      <c r="D130" s="192" t="s">
        <v>345</v>
      </c>
      <c r="E130" s="193" t="s">
        <v>3230</v>
      </c>
      <c r="F130" s="194" t="s">
        <v>2685</v>
      </c>
      <c r="G130" s="195" t="s">
        <v>174</v>
      </c>
      <c r="H130" s="196">
        <v>1</v>
      </c>
      <c r="I130" s="197"/>
      <c r="J130" s="196">
        <f t="shared" si="0"/>
        <v>0</v>
      </c>
      <c r="K130" s="198"/>
      <c r="L130" s="199"/>
      <c r="M130" s="200" t="s">
        <v>1</v>
      </c>
      <c r="N130" s="201" t="s">
        <v>44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2066</v>
      </c>
      <c r="AT130" s="157" t="s">
        <v>345</v>
      </c>
      <c r="AU130" s="157" t="s">
        <v>176</v>
      </c>
      <c r="AY130" s="18" t="s">
        <v>169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176</v>
      </c>
      <c r="BK130" s="159">
        <f t="shared" si="9"/>
        <v>0</v>
      </c>
      <c r="BL130" s="18" t="s">
        <v>720</v>
      </c>
      <c r="BM130" s="157" t="s">
        <v>3231</v>
      </c>
    </row>
    <row r="131" spans="1:65" s="12" customFormat="1" ht="22.75" customHeight="1">
      <c r="B131" s="132"/>
      <c r="D131" s="133" t="s">
        <v>77</v>
      </c>
      <c r="E131" s="143" t="s">
        <v>3189</v>
      </c>
      <c r="F131" s="143" t="s">
        <v>3190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SUM(P132:P136)</f>
        <v>0</v>
      </c>
      <c r="Q131" s="138"/>
      <c r="R131" s="139">
        <f>SUM(R132:R136)</f>
        <v>0</v>
      </c>
      <c r="S131" s="138"/>
      <c r="T131" s="140">
        <f>SUM(T132:T136)</f>
        <v>0</v>
      </c>
      <c r="AR131" s="133" t="s">
        <v>187</v>
      </c>
      <c r="AT131" s="141" t="s">
        <v>77</v>
      </c>
      <c r="AU131" s="141" t="s">
        <v>86</v>
      </c>
      <c r="AY131" s="133" t="s">
        <v>169</v>
      </c>
      <c r="BK131" s="142">
        <f>SUM(BK132:BK136)</f>
        <v>0</v>
      </c>
    </row>
    <row r="132" spans="1:65" s="2" customFormat="1" ht="14.4" customHeight="1">
      <c r="A132" s="33"/>
      <c r="B132" s="145"/>
      <c r="C132" s="146" t="s">
        <v>278</v>
      </c>
      <c r="D132" s="146" t="s">
        <v>171</v>
      </c>
      <c r="E132" s="147" t="s">
        <v>3191</v>
      </c>
      <c r="F132" s="148" t="s">
        <v>3192</v>
      </c>
      <c r="G132" s="149" t="s">
        <v>353</v>
      </c>
      <c r="H132" s="150">
        <v>10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44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720</v>
      </c>
      <c r="AT132" s="157" t="s">
        <v>171</v>
      </c>
      <c r="AU132" s="157" t="s">
        <v>176</v>
      </c>
      <c r="AY132" s="18" t="s">
        <v>169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176</v>
      </c>
      <c r="BK132" s="159">
        <f>ROUND(I132*H132,3)</f>
        <v>0</v>
      </c>
      <c r="BL132" s="18" t="s">
        <v>720</v>
      </c>
      <c r="BM132" s="157" t="s">
        <v>3232</v>
      </c>
    </row>
    <row r="133" spans="1:65" s="2" customFormat="1" ht="14.4" customHeight="1">
      <c r="A133" s="33"/>
      <c r="B133" s="145"/>
      <c r="C133" s="146" t="s">
        <v>282</v>
      </c>
      <c r="D133" s="146" t="s">
        <v>171</v>
      </c>
      <c r="E133" s="147" t="s">
        <v>3194</v>
      </c>
      <c r="F133" s="148" t="s">
        <v>3195</v>
      </c>
      <c r="G133" s="149" t="s">
        <v>328</v>
      </c>
      <c r="H133" s="150">
        <v>7</v>
      </c>
      <c r="I133" s="151"/>
      <c r="J133" s="150">
        <f>ROUND(I133*H133,3)</f>
        <v>0</v>
      </c>
      <c r="K133" s="152"/>
      <c r="L133" s="34"/>
      <c r="M133" s="153" t="s">
        <v>1</v>
      </c>
      <c r="N133" s="154" t="s">
        <v>44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720</v>
      </c>
      <c r="AT133" s="157" t="s">
        <v>171</v>
      </c>
      <c r="AU133" s="157" t="s">
        <v>176</v>
      </c>
      <c r="AY133" s="18" t="s">
        <v>169</v>
      </c>
      <c r="BE133" s="158">
        <f>IF(N133="základná",J133,0)</f>
        <v>0</v>
      </c>
      <c r="BF133" s="158">
        <f>IF(N133="znížená",J133,0)</f>
        <v>0</v>
      </c>
      <c r="BG133" s="158">
        <f>IF(N133="zákl. prenesená",J133,0)</f>
        <v>0</v>
      </c>
      <c r="BH133" s="158">
        <f>IF(N133="zníž. prenesená",J133,0)</f>
        <v>0</v>
      </c>
      <c r="BI133" s="158">
        <f>IF(N133="nulová",J133,0)</f>
        <v>0</v>
      </c>
      <c r="BJ133" s="18" t="s">
        <v>176</v>
      </c>
      <c r="BK133" s="159">
        <f>ROUND(I133*H133,3)</f>
        <v>0</v>
      </c>
      <c r="BL133" s="18" t="s">
        <v>720</v>
      </c>
      <c r="BM133" s="157" t="s">
        <v>3233</v>
      </c>
    </row>
    <row r="134" spans="1:65" s="2" customFormat="1" ht="14.4" customHeight="1">
      <c r="A134" s="33"/>
      <c r="B134" s="145"/>
      <c r="C134" s="146" t="s">
        <v>295</v>
      </c>
      <c r="D134" s="146" t="s">
        <v>171</v>
      </c>
      <c r="E134" s="147" t="s">
        <v>3197</v>
      </c>
      <c r="F134" s="148" t="s">
        <v>3198</v>
      </c>
      <c r="G134" s="149" t="s">
        <v>174</v>
      </c>
      <c r="H134" s="150">
        <v>1</v>
      </c>
      <c r="I134" s="151"/>
      <c r="J134" s="150">
        <f>ROUND(I134*H134,3)</f>
        <v>0</v>
      </c>
      <c r="K134" s="152"/>
      <c r="L134" s="34"/>
      <c r="M134" s="153" t="s">
        <v>1</v>
      </c>
      <c r="N134" s="154" t="s">
        <v>44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720</v>
      </c>
      <c r="AT134" s="157" t="s">
        <v>171</v>
      </c>
      <c r="AU134" s="157" t="s">
        <v>176</v>
      </c>
      <c r="AY134" s="18" t="s">
        <v>169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8" t="s">
        <v>176</v>
      </c>
      <c r="BK134" s="159">
        <f>ROUND(I134*H134,3)</f>
        <v>0</v>
      </c>
      <c r="BL134" s="18" t="s">
        <v>720</v>
      </c>
      <c r="BM134" s="157" t="s">
        <v>3234</v>
      </c>
    </row>
    <row r="135" spans="1:65" s="2" customFormat="1" ht="14.4" customHeight="1">
      <c r="A135" s="33"/>
      <c r="B135" s="145"/>
      <c r="C135" s="146" t="s">
        <v>299</v>
      </c>
      <c r="D135" s="146" t="s">
        <v>171</v>
      </c>
      <c r="E135" s="147" t="s">
        <v>3200</v>
      </c>
      <c r="F135" s="148" t="s">
        <v>3201</v>
      </c>
      <c r="G135" s="149" t="s">
        <v>174</v>
      </c>
      <c r="H135" s="150">
        <v>1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44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720</v>
      </c>
      <c r="AT135" s="157" t="s">
        <v>171</v>
      </c>
      <c r="AU135" s="157" t="s">
        <v>176</v>
      </c>
      <c r="AY135" s="18" t="s">
        <v>169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176</v>
      </c>
      <c r="BK135" s="159">
        <f>ROUND(I135*H135,3)</f>
        <v>0</v>
      </c>
      <c r="BL135" s="18" t="s">
        <v>720</v>
      </c>
      <c r="BM135" s="157" t="s">
        <v>3235</v>
      </c>
    </row>
    <row r="136" spans="1:65" s="2" customFormat="1" ht="14.4" customHeight="1">
      <c r="A136" s="33"/>
      <c r="B136" s="145"/>
      <c r="C136" s="146" t="s">
        <v>308</v>
      </c>
      <c r="D136" s="146" t="s">
        <v>171</v>
      </c>
      <c r="E136" s="147" t="s">
        <v>3203</v>
      </c>
      <c r="F136" s="148" t="s">
        <v>3204</v>
      </c>
      <c r="G136" s="149" t="s">
        <v>174</v>
      </c>
      <c r="H136" s="150">
        <v>1</v>
      </c>
      <c r="I136" s="151"/>
      <c r="J136" s="150">
        <f>ROUND(I136*H136,3)</f>
        <v>0</v>
      </c>
      <c r="K136" s="152"/>
      <c r="L136" s="34"/>
      <c r="M136" s="153" t="s">
        <v>1</v>
      </c>
      <c r="N136" s="154" t="s">
        <v>44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720</v>
      </c>
      <c r="AT136" s="157" t="s">
        <v>171</v>
      </c>
      <c r="AU136" s="157" t="s">
        <v>176</v>
      </c>
      <c r="AY136" s="18" t="s">
        <v>169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8" t="s">
        <v>176</v>
      </c>
      <c r="BK136" s="159">
        <f>ROUND(I136*H136,3)</f>
        <v>0</v>
      </c>
      <c r="BL136" s="18" t="s">
        <v>720</v>
      </c>
      <c r="BM136" s="157" t="s">
        <v>3236</v>
      </c>
    </row>
    <row r="137" spans="1:65" s="12" customFormat="1" ht="25.9" customHeight="1">
      <c r="B137" s="132"/>
      <c r="D137" s="133" t="s">
        <v>77</v>
      </c>
      <c r="E137" s="134" t="s">
        <v>3206</v>
      </c>
      <c r="F137" s="134" t="s">
        <v>3207</v>
      </c>
      <c r="I137" s="135"/>
      <c r="J137" s="136">
        <f>BK137</f>
        <v>0</v>
      </c>
      <c r="L137" s="132"/>
      <c r="M137" s="137"/>
      <c r="N137" s="138"/>
      <c r="O137" s="138"/>
      <c r="P137" s="139">
        <f>P138</f>
        <v>0</v>
      </c>
      <c r="Q137" s="138"/>
      <c r="R137" s="139">
        <f>R138</f>
        <v>0</v>
      </c>
      <c r="S137" s="138"/>
      <c r="T137" s="140">
        <f>T138</f>
        <v>0</v>
      </c>
      <c r="AR137" s="133" t="s">
        <v>175</v>
      </c>
      <c r="AT137" s="141" t="s">
        <v>77</v>
      </c>
      <c r="AU137" s="141" t="s">
        <v>78</v>
      </c>
      <c r="AY137" s="133" t="s">
        <v>169</v>
      </c>
      <c r="BK137" s="142">
        <f>BK138</f>
        <v>0</v>
      </c>
    </row>
    <row r="138" spans="1:65" s="2" customFormat="1" ht="24.15" customHeight="1">
      <c r="A138" s="33"/>
      <c r="B138" s="145"/>
      <c r="C138" s="146" t="s">
        <v>314</v>
      </c>
      <c r="D138" s="146" t="s">
        <v>171</v>
      </c>
      <c r="E138" s="147" t="s">
        <v>2970</v>
      </c>
      <c r="F138" s="148" t="s">
        <v>2971</v>
      </c>
      <c r="G138" s="149" t="s">
        <v>2972</v>
      </c>
      <c r="H138" s="150">
        <v>8</v>
      </c>
      <c r="I138" s="151"/>
      <c r="J138" s="150">
        <f>ROUND(I138*H138,3)</f>
        <v>0</v>
      </c>
      <c r="K138" s="152"/>
      <c r="L138" s="34"/>
      <c r="M138" s="207" t="s">
        <v>1</v>
      </c>
      <c r="N138" s="208" t="s">
        <v>44</v>
      </c>
      <c r="O138" s="20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3208</v>
      </c>
      <c r="AT138" s="157" t="s">
        <v>171</v>
      </c>
      <c r="AU138" s="157" t="s">
        <v>86</v>
      </c>
      <c r="AY138" s="18" t="s">
        <v>169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8" t="s">
        <v>176</v>
      </c>
      <c r="BK138" s="159">
        <f>ROUND(I138*H138,3)</f>
        <v>0</v>
      </c>
      <c r="BL138" s="18" t="s">
        <v>3208</v>
      </c>
      <c r="BM138" s="157" t="s">
        <v>3237</v>
      </c>
    </row>
    <row r="139" spans="1:65" s="2" customFormat="1" ht="7" customHeight="1">
      <c r="A139" s="33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34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autoFilter ref="C119:K13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99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3238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3239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ROUND((SUM(BE118:BE121)),  2)</f>
        <v>0</v>
      </c>
      <c r="G33" s="33"/>
      <c r="H33" s="33"/>
      <c r="I33" s="101">
        <v>0.2</v>
      </c>
      <c r="J33" s="100">
        <f>ROUND(((SUM(BE118:BE121))*I33),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ROUND((SUM(BF118:BF121)),  2)</f>
        <v>0</v>
      </c>
      <c r="G34" s="33"/>
      <c r="H34" s="33"/>
      <c r="I34" s="101">
        <v>0.2</v>
      </c>
      <c r="J34" s="100">
        <f>ROUND(((SUM(BF118:BF121))*I34),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ROUND((SUM(BG118:BG121)),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ROUND((SUM(BH118:BH121)),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ROUND((SUM(BI118:BI121)),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05 - SO 05 Sadové úpravy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Júlia Kopponová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115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3240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155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3.25" customHeight="1">
      <c r="A108" s="33"/>
      <c r="B108" s="34"/>
      <c r="C108" s="33"/>
      <c r="D108" s="33"/>
      <c r="E108" s="259" t="str">
        <f>E7</f>
        <v>Rodinný dom s 2 byt. jednotkami - Mníchova Lehota, Vytvorenie podmienok pre deinštitucionalizáciu DSS Adam. Kochanovce</v>
      </c>
      <c r="F108" s="260"/>
      <c r="G108" s="260"/>
      <c r="H108" s="260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107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9" t="str">
        <f>E9</f>
        <v>05 - SO 05 Sadové úpravy</v>
      </c>
      <c r="F110" s="258"/>
      <c r="G110" s="258"/>
      <c r="H110" s="258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>parc. č. 298,297/1 Mníchova Lehota</v>
      </c>
      <c r="G112" s="33"/>
      <c r="H112" s="33"/>
      <c r="I112" s="28" t="s">
        <v>20</v>
      </c>
      <c r="J112" s="56" t="str">
        <f>IF(J12="","",J12)</f>
        <v>21. 11. 2018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22</v>
      </c>
      <c r="D114" s="33"/>
      <c r="E114" s="33"/>
      <c r="F114" s="26" t="str">
        <f>E15</f>
        <v>Trenčiansky samosprávny kraj</v>
      </c>
      <c r="G114" s="33"/>
      <c r="H114" s="33"/>
      <c r="I114" s="28" t="s">
        <v>29</v>
      </c>
      <c r="J114" s="31" t="str">
        <f>E21</f>
        <v>ADOM, spol. s r.o.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65" customHeight="1">
      <c r="A115" s="33"/>
      <c r="B115" s="34"/>
      <c r="C115" s="28" t="s">
        <v>27</v>
      </c>
      <c r="D115" s="33"/>
      <c r="E115" s="33"/>
      <c r="F115" s="26" t="str">
        <f>IF(E18="","",E18)</f>
        <v>Vyplň údaj</v>
      </c>
      <c r="G115" s="33"/>
      <c r="H115" s="33"/>
      <c r="I115" s="28" t="s">
        <v>35</v>
      </c>
      <c r="J115" s="31" t="str">
        <f>E24</f>
        <v>Ing. Júlia Kopponová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156</v>
      </c>
      <c r="D117" s="124" t="s">
        <v>63</v>
      </c>
      <c r="E117" s="124" t="s">
        <v>59</v>
      </c>
      <c r="F117" s="124" t="s">
        <v>60</v>
      </c>
      <c r="G117" s="124" t="s">
        <v>157</v>
      </c>
      <c r="H117" s="124" t="s">
        <v>158</v>
      </c>
      <c r="I117" s="124" t="s">
        <v>159</v>
      </c>
      <c r="J117" s="125" t="s">
        <v>112</v>
      </c>
      <c r="K117" s="126" t="s">
        <v>160</v>
      </c>
      <c r="L117" s="127"/>
      <c r="M117" s="63" t="s">
        <v>1</v>
      </c>
      <c r="N117" s="64" t="s">
        <v>42</v>
      </c>
      <c r="O117" s="64" t="s">
        <v>161</v>
      </c>
      <c r="P117" s="64" t="s">
        <v>162</v>
      </c>
      <c r="Q117" s="64" t="s">
        <v>163</v>
      </c>
      <c r="R117" s="64" t="s">
        <v>164</v>
      </c>
      <c r="S117" s="64" t="s">
        <v>165</v>
      </c>
      <c r="T117" s="65" t="s">
        <v>166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75" customHeight="1">
      <c r="A118" s="33"/>
      <c r="B118" s="34"/>
      <c r="C118" s="70" t="s">
        <v>113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77</v>
      </c>
      <c r="AU118" s="18" t="s">
        <v>114</v>
      </c>
      <c r="BK118" s="131">
        <f>BK119</f>
        <v>0</v>
      </c>
    </row>
    <row r="119" spans="1:65" s="12" customFormat="1" ht="25.9" customHeight="1">
      <c r="B119" s="132"/>
      <c r="D119" s="133" t="s">
        <v>77</v>
      </c>
      <c r="E119" s="134" t="s">
        <v>167</v>
      </c>
      <c r="F119" s="134" t="s">
        <v>168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86</v>
      </c>
      <c r="AT119" s="141" t="s">
        <v>77</v>
      </c>
      <c r="AU119" s="141" t="s">
        <v>78</v>
      </c>
      <c r="AY119" s="133" t="s">
        <v>169</v>
      </c>
      <c r="BK119" s="142">
        <f>BK120</f>
        <v>0</v>
      </c>
    </row>
    <row r="120" spans="1:65" s="12" customFormat="1" ht="22.75" customHeight="1">
      <c r="B120" s="132"/>
      <c r="D120" s="133" t="s">
        <v>77</v>
      </c>
      <c r="E120" s="143" t="s">
        <v>3241</v>
      </c>
      <c r="F120" s="143" t="s">
        <v>3242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86</v>
      </c>
      <c r="AT120" s="141" t="s">
        <v>77</v>
      </c>
      <c r="AU120" s="141" t="s">
        <v>86</v>
      </c>
      <c r="AY120" s="133" t="s">
        <v>169</v>
      </c>
      <c r="BK120" s="142">
        <f>BK121</f>
        <v>0</v>
      </c>
    </row>
    <row r="121" spans="1:65" s="2" customFormat="1" ht="14.4" customHeight="1">
      <c r="A121" s="33"/>
      <c r="B121" s="145"/>
      <c r="C121" s="146" t="s">
        <v>176</v>
      </c>
      <c r="D121" s="146" t="s">
        <v>171</v>
      </c>
      <c r="E121" s="147" t="s">
        <v>3243</v>
      </c>
      <c r="F121" s="148" t="s">
        <v>3244</v>
      </c>
      <c r="G121" s="149" t="s">
        <v>1</v>
      </c>
      <c r="H121" s="150">
        <v>1</v>
      </c>
      <c r="I121" s="151"/>
      <c r="J121" s="150">
        <f>ROUND(I121*H121,3)</f>
        <v>0</v>
      </c>
      <c r="K121" s="152"/>
      <c r="L121" s="34"/>
      <c r="M121" s="207" t="s">
        <v>1</v>
      </c>
      <c r="N121" s="208" t="s">
        <v>44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175</v>
      </c>
      <c r="AT121" s="157" t="s">
        <v>171</v>
      </c>
      <c r="AU121" s="157" t="s">
        <v>176</v>
      </c>
      <c r="AY121" s="18" t="s">
        <v>169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8" t="s">
        <v>176</v>
      </c>
      <c r="BK121" s="159">
        <f>ROUND(I121*H121,3)</f>
        <v>0</v>
      </c>
      <c r="BL121" s="18" t="s">
        <v>175</v>
      </c>
      <c r="BM121" s="157" t="s">
        <v>3245</v>
      </c>
    </row>
    <row r="122" spans="1:65" s="2" customFormat="1" ht="7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102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3246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3247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ROUND((SUM(BE122:BE231)),  2)</f>
        <v>0</v>
      </c>
      <c r="G33" s="33"/>
      <c r="H33" s="33"/>
      <c r="I33" s="101">
        <v>0.2</v>
      </c>
      <c r="J33" s="100">
        <f>ROUND(((SUM(BE122:BE231))*I33),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ROUND((SUM(BF122:BF231)),  2)</f>
        <v>0</v>
      </c>
      <c r="G34" s="33"/>
      <c r="H34" s="33"/>
      <c r="I34" s="101">
        <v>0.2</v>
      </c>
      <c r="J34" s="100">
        <f>ROUND(((SUM(BF122:BF231))*I34),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ROUND((SUM(BG122:BG231)),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ROUND((SUM(BH122:BH231)),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ROUND((SUM(BI122:BI231)),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06 - SO 06 Parkoviská a komunikácie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Matečný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115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116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117</v>
      </c>
      <c r="E99" s="119"/>
      <c r="F99" s="119"/>
      <c r="G99" s="119"/>
      <c r="H99" s="119"/>
      <c r="I99" s="119"/>
      <c r="J99" s="120">
        <f>J137</f>
        <v>0</v>
      </c>
      <c r="L99" s="117"/>
    </row>
    <row r="100" spans="1:31" s="10" customFormat="1" ht="19.899999999999999" customHeight="1">
      <c r="B100" s="117"/>
      <c r="D100" s="118" t="s">
        <v>119</v>
      </c>
      <c r="E100" s="119"/>
      <c r="F100" s="119"/>
      <c r="G100" s="119"/>
      <c r="H100" s="119"/>
      <c r="I100" s="119"/>
      <c r="J100" s="120">
        <f>J150</f>
        <v>0</v>
      </c>
      <c r="L100" s="117"/>
    </row>
    <row r="101" spans="1:31" s="10" customFormat="1" ht="19.899999999999999" customHeight="1">
      <c r="B101" s="117"/>
      <c r="D101" s="118" t="s">
        <v>120</v>
      </c>
      <c r="E101" s="119"/>
      <c r="F101" s="119"/>
      <c r="G101" s="119"/>
      <c r="H101" s="119"/>
      <c r="I101" s="119"/>
      <c r="J101" s="120">
        <f>J156</f>
        <v>0</v>
      </c>
      <c r="L101" s="117"/>
    </row>
    <row r="102" spans="1:31" s="10" customFormat="1" ht="19.899999999999999" customHeight="1">
      <c r="B102" s="117"/>
      <c r="D102" s="118" t="s">
        <v>123</v>
      </c>
      <c r="E102" s="119"/>
      <c r="F102" s="119"/>
      <c r="G102" s="119"/>
      <c r="H102" s="119"/>
      <c r="I102" s="119"/>
      <c r="J102" s="120">
        <f>J186</f>
        <v>0</v>
      </c>
      <c r="L102" s="117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5" customHeight="1">
      <c r="A109" s="33"/>
      <c r="B109" s="34"/>
      <c r="C109" s="22" t="s">
        <v>155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14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3.25" customHeight="1">
      <c r="A112" s="33"/>
      <c r="B112" s="34"/>
      <c r="C112" s="33"/>
      <c r="D112" s="33"/>
      <c r="E112" s="259" t="str">
        <f>E7</f>
        <v>Rodinný dom s 2 byt. jednotkami - Mníchova Lehota, Vytvorenie podmienok pre deinštitucionalizáciu DSS Adam. Kochanovce</v>
      </c>
      <c r="F112" s="260"/>
      <c r="G112" s="260"/>
      <c r="H112" s="26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9" t="str">
        <f>E9</f>
        <v>06 - SO 06 Parkoviská a komunikácie</v>
      </c>
      <c r="F114" s="258"/>
      <c r="G114" s="258"/>
      <c r="H114" s="258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18</v>
      </c>
      <c r="D116" s="33"/>
      <c r="E116" s="33"/>
      <c r="F116" s="26" t="str">
        <f>F12</f>
        <v>parc. č. 298,297/1 Mníchova Lehota</v>
      </c>
      <c r="G116" s="33"/>
      <c r="H116" s="33"/>
      <c r="I116" s="28" t="s">
        <v>20</v>
      </c>
      <c r="J116" s="56" t="str">
        <f>IF(J12="","",J12)</f>
        <v>21. 11. 2018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22</v>
      </c>
      <c r="D118" s="33"/>
      <c r="E118" s="33"/>
      <c r="F118" s="26" t="str">
        <f>E15</f>
        <v>Trenčiansky samosprávny kraj</v>
      </c>
      <c r="G118" s="33"/>
      <c r="H118" s="33"/>
      <c r="I118" s="28" t="s">
        <v>29</v>
      </c>
      <c r="J118" s="31" t="str">
        <f>E21</f>
        <v>ADOM, spol. s 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27</v>
      </c>
      <c r="D119" s="33"/>
      <c r="E119" s="33"/>
      <c r="F119" s="26" t="str">
        <f>IF(E18="","",E18)</f>
        <v>Vyplň údaj</v>
      </c>
      <c r="G119" s="33"/>
      <c r="H119" s="33"/>
      <c r="I119" s="28" t="s">
        <v>35</v>
      </c>
      <c r="J119" s="31" t="str">
        <f>E24</f>
        <v>Ing. Matečný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2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1"/>
      <c r="B121" s="122"/>
      <c r="C121" s="123" t="s">
        <v>156</v>
      </c>
      <c r="D121" s="124" t="s">
        <v>63</v>
      </c>
      <c r="E121" s="124" t="s">
        <v>59</v>
      </c>
      <c r="F121" s="124" t="s">
        <v>60</v>
      </c>
      <c r="G121" s="124" t="s">
        <v>157</v>
      </c>
      <c r="H121" s="124" t="s">
        <v>158</v>
      </c>
      <c r="I121" s="124" t="s">
        <v>159</v>
      </c>
      <c r="J121" s="125" t="s">
        <v>112</v>
      </c>
      <c r="K121" s="126" t="s">
        <v>160</v>
      </c>
      <c r="L121" s="127"/>
      <c r="M121" s="63" t="s">
        <v>1</v>
      </c>
      <c r="N121" s="64" t="s">
        <v>42</v>
      </c>
      <c r="O121" s="64" t="s">
        <v>161</v>
      </c>
      <c r="P121" s="64" t="s">
        <v>162</v>
      </c>
      <c r="Q121" s="64" t="s">
        <v>163</v>
      </c>
      <c r="R121" s="64" t="s">
        <v>164</v>
      </c>
      <c r="S121" s="64" t="s">
        <v>165</v>
      </c>
      <c r="T121" s="65" t="s">
        <v>166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75" customHeight="1">
      <c r="A122" s="33"/>
      <c r="B122" s="34"/>
      <c r="C122" s="70" t="s">
        <v>113</v>
      </c>
      <c r="D122" s="33"/>
      <c r="E122" s="33"/>
      <c r="F122" s="33"/>
      <c r="G122" s="33"/>
      <c r="H122" s="33"/>
      <c r="I122" s="33"/>
      <c r="J122" s="128">
        <f>BK122</f>
        <v>0</v>
      </c>
      <c r="K122" s="33"/>
      <c r="L122" s="34"/>
      <c r="M122" s="66"/>
      <c r="N122" s="57"/>
      <c r="O122" s="67"/>
      <c r="P122" s="129">
        <f>P123</f>
        <v>0</v>
      </c>
      <c r="Q122" s="67"/>
      <c r="R122" s="129">
        <f>R123</f>
        <v>0</v>
      </c>
      <c r="S122" s="67"/>
      <c r="T122" s="130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77</v>
      </c>
      <c r="AU122" s="18" t="s">
        <v>114</v>
      </c>
      <c r="BK122" s="131">
        <f>BK123</f>
        <v>0</v>
      </c>
    </row>
    <row r="123" spans="1:65" s="12" customFormat="1" ht="25.9" customHeight="1">
      <c r="B123" s="132"/>
      <c r="D123" s="133" t="s">
        <v>77</v>
      </c>
      <c r="E123" s="134" t="s">
        <v>167</v>
      </c>
      <c r="F123" s="134" t="s">
        <v>168</v>
      </c>
      <c r="I123" s="135"/>
      <c r="J123" s="136">
        <f>BK123</f>
        <v>0</v>
      </c>
      <c r="L123" s="132"/>
      <c r="M123" s="137"/>
      <c r="N123" s="138"/>
      <c r="O123" s="138"/>
      <c r="P123" s="139">
        <f>P124+P137+P150+P156+P186</f>
        <v>0</v>
      </c>
      <c r="Q123" s="138"/>
      <c r="R123" s="139">
        <f>R124+R137+R150+R156+R186</f>
        <v>0</v>
      </c>
      <c r="S123" s="138"/>
      <c r="T123" s="140">
        <f>T124+T137+T150+T156+T186</f>
        <v>0</v>
      </c>
      <c r="AR123" s="133" t="s">
        <v>86</v>
      </c>
      <c r="AT123" s="141" t="s">
        <v>77</v>
      </c>
      <c r="AU123" s="141" t="s">
        <v>78</v>
      </c>
      <c r="AY123" s="133" t="s">
        <v>169</v>
      </c>
      <c r="BK123" s="142">
        <f>BK124+BK137+BK150+BK156+BK186</f>
        <v>0</v>
      </c>
    </row>
    <row r="124" spans="1:65" s="12" customFormat="1" ht="22.75" customHeight="1">
      <c r="B124" s="132"/>
      <c r="D124" s="133" t="s">
        <v>77</v>
      </c>
      <c r="E124" s="143" t="s">
        <v>86</v>
      </c>
      <c r="F124" s="143" t="s">
        <v>170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SUM(P125:P136)</f>
        <v>0</v>
      </c>
      <c r="Q124" s="138"/>
      <c r="R124" s="139">
        <f>SUM(R125:R136)</f>
        <v>0</v>
      </c>
      <c r="S124" s="138"/>
      <c r="T124" s="140">
        <f>SUM(T125:T136)</f>
        <v>0</v>
      </c>
      <c r="AR124" s="133" t="s">
        <v>86</v>
      </c>
      <c r="AT124" s="141" t="s">
        <v>77</v>
      </c>
      <c r="AU124" s="141" t="s">
        <v>86</v>
      </c>
      <c r="AY124" s="133" t="s">
        <v>169</v>
      </c>
      <c r="BK124" s="142">
        <f>SUM(BK125:BK136)</f>
        <v>0</v>
      </c>
    </row>
    <row r="125" spans="1:65" s="2" customFormat="1" ht="24.15" customHeight="1">
      <c r="A125" s="33"/>
      <c r="B125" s="145"/>
      <c r="C125" s="146" t="s">
        <v>86</v>
      </c>
      <c r="D125" s="146" t="s">
        <v>171</v>
      </c>
      <c r="E125" s="147" t="s">
        <v>3248</v>
      </c>
      <c r="F125" s="148" t="s">
        <v>3249</v>
      </c>
      <c r="G125" s="149" t="s">
        <v>328</v>
      </c>
      <c r="H125" s="150">
        <v>29.1</v>
      </c>
      <c r="I125" s="151"/>
      <c r="J125" s="150">
        <f>ROUND(I125*H125,3)</f>
        <v>0</v>
      </c>
      <c r="K125" s="152"/>
      <c r="L125" s="34"/>
      <c r="M125" s="153" t="s">
        <v>1</v>
      </c>
      <c r="N125" s="154" t="s">
        <v>44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175</v>
      </c>
      <c r="AT125" s="157" t="s">
        <v>171</v>
      </c>
      <c r="AU125" s="157" t="s">
        <v>176</v>
      </c>
      <c r="AY125" s="18" t="s">
        <v>169</v>
      </c>
      <c r="BE125" s="158">
        <f>IF(N125="základná",J125,0)</f>
        <v>0</v>
      </c>
      <c r="BF125" s="158">
        <f>IF(N125="znížená",J125,0)</f>
        <v>0</v>
      </c>
      <c r="BG125" s="158">
        <f>IF(N125="zákl. prenesená",J125,0)</f>
        <v>0</v>
      </c>
      <c r="BH125" s="158">
        <f>IF(N125="zníž. prenesená",J125,0)</f>
        <v>0</v>
      </c>
      <c r="BI125" s="158">
        <f>IF(N125="nulová",J125,0)</f>
        <v>0</v>
      </c>
      <c r="BJ125" s="18" t="s">
        <v>176</v>
      </c>
      <c r="BK125" s="159">
        <f>ROUND(I125*H125,3)</f>
        <v>0</v>
      </c>
      <c r="BL125" s="18" t="s">
        <v>175</v>
      </c>
      <c r="BM125" s="157" t="s">
        <v>3250</v>
      </c>
    </row>
    <row r="126" spans="1:65" s="2" customFormat="1" ht="24.15" customHeight="1">
      <c r="A126" s="33"/>
      <c r="B126" s="145"/>
      <c r="C126" s="146" t="s">
        <v>176</v>
      </c>
      <c r="D126" s="146" t="s">
        <v>171</v>
      </c>
      <c r="E126" s="147" t="s">
        <v>3251</v>
      </c>
      <c r="F126" s="148" t="s">
        <v>3252</v>
      </c>
      <c r="G126" s="149" t="s">
        <v>328</v>
      </c>
      <c r="H126" s="150">
        <v>29.1</v>
      </c>
      <c r="I126" s="151"/>
      <c r="J126" s="150">
        <f>ROUND(I126*H126,3)</f>
        <v>0</v>
      </c>
      <c r="K126" s="152"/>
      <c r="L126" s="34"/>
      <c r="M126" s="153" t="s">
        <v>1</v>
      </c>
      <c r="N126" s="154" t="s">
        <v>44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175</v>
      </c>
      <c r="AT126" s="157" t="s">
        <v>171</v>
      </c>
      <c r="AU126" s="157" t="s">
        <v>176</v>
      </c>
      <c r="AY126" s="18" t="s">
        <v>169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8" t="s">
        <v>176</v>
      </c>
      <c r="BK126" s="159">
        <f>ROUND(I126*H126,3)</f>
        <v>0</v>
      </c>
      <c r="BL126" s="18" t="s">
        <v>175</v>
      </c>
      <c r="BM126" s="157" t="s">
        <v>3253</v>
      </c>
    </row>
    <row r="127" spans="1:65" s="2" customFormat="1" ht="24.15" customHeight="1">
      <c r="A127" s="33"/>
      <c r="B127" s="145"/>
      <c r="C127" s="146" t="s">
        <v>187</v>
      </c>
      <c r="D127" s="146" t="s">
        <v>171</v>
      </c>
      <c r="E127" s="147" t="s">
        <v>3254</v>
      </c>
      <c r="F127" s="148" t="s">
        <v>3255</v>
      </c>
      <c r="G127" s="149" t="s">
        <v>328</v>
      </c>
      <c r="H127" s="150">
        <v>17.2</v>
      </c>
      <c r="I127" s="151"/>
      <c r="J127" s="150">
        <f>ROUND(I127*H127,3)</f>
        <v>0</v>
      </c>
      <c r="K127" s="152"/>
      <c r="L127" s="34"/>
      <c r="M127" s="153" t="s">
        <v>1</v>
      </c>
      <c r="N127" s="154" t="s">
        <v>44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175</v>
      </c>
      <c r="AT127" s="157" t="s">
        <v>171</v>
      </c>
      <c r="AU127" s="157" t="s">
        <v>176</v>
      </c>
      <c r="AY127" s="18" t="s">
        <v>169</v>
      </c>
      <c r="BE127" s="158">
        <f>IF(N127="základná",J127,0)</f>
        <v>0</v>
      </c>
      <c r="BF127" s="158">
        <f>IF(N127="znížená",J127,0)</f>
        <v>0</v>
      </c>
      <c r="BG127" s="158">
        <f>IF(N127="zákl. prenesená",J127,0)</f>
        <v>0</v>
      </c>
      <c r="BH127" s="158">
        <f>IF(N127="zníž. prenesená",J127,0)</f>
        <v>0</v>
      </c>
      <c r="BI127" s="158">
        <f>IF(N127="nulová",J127,0)</f>
        <v>0</v>
      </c>
      <c r="BJ127" s="18" t="s">
        <v>176</v>
      </c>
      <c r="BK127" s="159">
        <f>ROUND(I127*H127,3)</f>
        <v>0</v>
      </c>
      <c r="BL127" s="18" t="s">
        <v>175</v>
      </c>
      <c r="BM127" s="157" t="s">
        <v>3256</v>
      </c>
    </row>
    <row r="128" spans="1:65" s="14" customFormat="1">
      <c r="B128" s="169"/>
      <c r="D128" s="161" t="s">
        <v>178</v>
      </c>
      <c r="E128" s="170" t="s">
        <v>1</v>
      </c>
      <c r="F128" s="171" t="s">
        <v>3257</v>
      </c>
      <c r="H128" s="170" t="s">
        <v>1</v>
      </c>
      <c r="I128" s="172"/>
      <c r="L128" s="169"/>
      <c r="M128" s="173"/>
      <c r="N128" s="174"/>
      <c r="O128" s="174"/>
      <c r="P128" s="174"/>
      <c r="Q128" s="174"/>
      <c r="R128" s="174"/>
      <c r="S128" s="174"/>
      <c r="T128" s="175"/>
      <c r="AT128" s="170" t="s">
        <v>178</v>
      </c>
      <c r="AU128" s="170" t="s">
        <v>176</v>
      </c>
      <c r="AV128" s="14" t="s">
        <v>86</v>
      </c>
      <c r="AW128" s="14" t="s">
        <v>33</v>
      </c>
      <c r="AX128" s="14" t="s">
        <v>78</v>
      </c>
      <c r="AY128" s="170" t="s">
        <v>169</v>
      </c>
    </row>
    <row r="129" spans="1:65" s="13" customFormat="1">
      <c r="B129" s="160"/>
      <c r="D129" s="161" t="s">
        <v>178</v>
      </c>
      <c r="E129" s="162" t="s">
        <v>1</v>
      </c>
      <c r="F129" s="163" t="s">
        <v>3258</v>
      </c>
      <c r="H129" s="164">
        <v>17.2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178</v>
      </c>
      <c r="AU129" s="162" t="s">
        <v>176</v>
      </c>
      <c r="AV129" s="13" t="s">
        <v>176</v>
      </c>
      <c r="AW129" s="13" t="s">
        <v>33</v>
      </c>
      <c r="AX129" s="13" t="s">
        <v>86</v>
      </c>
      <c r="AY129" s="162" t="s">
        <v>169</v>
      </c>
    </row>
    <row r="130" spans="1:65" s="2" customFormat="1" ht="14.4" customHeight="1">
      <c r="A130" s="33"/>
      <c r="B130" s="145"/>
      <c r="C130" s="146" t="s">
        <v>175</v>
      </c>
      <c r="D130" s="146" t="s">
        <v>171</v>
      </c>
      <c r="E130" s="147" t="s">
        <v>3259</v>
      </c>
      <c r="F130" s="148" t="s">
        <v>3260</v>
      </c>
      <c r="G130" s="149" t="s">
        <v>353</v>
      </c>
      <c r="H130" s="150">
        <v>21.43</v>
      </c>
      <c r="I130" s="151"/>
      <c r="J130" s="150">
        <f t="shared" ref="J130:J136" si="0">ROUND(I130*H130,3)</f>
        <v>0</v>
      </c>
      <c r="K130" s="152"/>
      <c r="L130" s="34"/>
      <c r="M130" s="153" t="s">
        <v>1</v>
      </c>
      <c r="N130" s="154" t="s">
        <v>44</v>
      </c>
      <c r="O130" s="59"/>
      <c r="P130" s="155">
        <f t="shared" ref="P130:P136" si="1">O130*H130</f>
        <v>0</v>
      </c>
      <c r="Q130" s="155">
        <v>0</v>
      </c>
      <c r="R130" s="155">
        <f t="shared" ref="R130:R136" si="2">Q130*H130</f>
        <v>0</v>
      </c>
      <c r="S130" s="155">
        <v>0</v>
      </c>
      <c r="T130" s="156">
        <f t="shared" ref="T130:T136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175</v>
      </c>
      <c r="AT130" s="157" t="s">
        <v>171</v>
      </c>
      <c r="AU130" s="157" t="s">
        <v>176</v>
      </c>
      <c r="AY130" s="18" t="s">
        <v>169</v>
      </c>
      <c r="BE130" s="158">
        <f t="shared" ref="BE130:BE136" si="4">IF(N130="základná",J130,0)</f>
        <v>0</v>
      </c>
      <c r="BF130" s="158">
        <f t="shared" ref="BF130:BF136" si="5">IF(N130="znížená",J130,0)</f>
        <v>0</v>
      </c>
      <c r="BG130" s="158">
        <f t="shared" ref="BG130:BG136" si="6">IF(N130="zákl. prenesená",J130,0)</f>
        <v>0</v>
      </c>
      <c r="BH130" s="158">
        <f t="shared" ref="BH130:BH136" si="7">IF(N130="zníž. prenesená",J130,0)</f>
        <v>0</v>
      </c>
      <c r="BI130" s="158">
        <f t="shared" ref="BI130:BI136" si="8">IF(N130="nulová",J130,0)</f>
        <v>0</v>
      </c>
      <c r="BJ130" s="18" t="s">
        <v>176</v>
      </c>
      <c r="BK130" s="159">
        <f t="shared" ref="BK130:BK136" si="9">ROUND(I130*H130,3)</f>
        <v>0</v>
      </c>
      <c r="BL130" s="18" t="s">
        <v>175</v>
      </c>
      <c r="BM130" s="157" t="s">
        <v>3261</v>
      </c>
    </row>
    <row r="131" spans="1:65" s="2" customFormat="1" ht="14.4" customHeight="1">
      <c r="A131" s="33"/>
      <c r="B131" s="145"/>
      <c r="C131" s="146" t="s">
        <v>209</v>
      </c>
      <c r="D131" s="146" t="s">
        <v>171</v>
      </c>
      <c r="E131" s="147" t="s">
        <v>3262</v>
      </c>
      <c r="F131" s="148" t="s">
        <v>3263</v>
      </c>
      <c r="G131" s="149" t="s">
        <v>181</v>
      </c>
      <c r="H131" s="150">
        <v>122.3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44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175</v>
      </c>
      <c r="AT131" s="157" t="s">
        <v>171</v>
      </c>
      <c r="AU131" s="157" t="s">
        <v>176</v>
      </c>
      <c r="AY131" s="18" t="s">
        <v>169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176</v>
      </c>
      <c r="BK131" s="159">
        <f t="shared" si="9"/>
        <v>0</v>
      </c>
      <c r="BL131" s="18" t="s">
        <v>175</v>
      </c>
      <c r="BM131" s="157" t="s">
        <v>3264</v>
      </c>
    </row>
    <row r="132" spans="1:65" s="2" customFormat="1" ht="14.4" customHeight="1">
      <c r="A132" s="33"/>
      <c r="B132" s="145"/>
      <c r="C132" s="146" t="s">
        <v>213</v>
      </c>
      <c r="D132" s="146" t="s">
        <v>171</v>
      </c>
      <c r="E132" s="147" t="s">
        <v>3265</v>
      </c>
      <c r="F132" s="148" t="s">
        <v>3266</v>
      </c>
      <c r="G132" s="149" t="s">
        <v>181</v>
      </c>
      <c r="H132" s="150">
        <v>122.3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44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175</v>
      </c>
      <c r="AT132" s="157" t="s">
        <v>171</v>
      </c>
      <c r="AU132" s="157" t="s">
        <v>176</v>
      </c>
      <c r="AY132" s="18" t="s">
        <v>169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176</v>
      </c>
      <c r="BK132" s="159">
        <f t="shared" si="9"/>
        <v>0</v>
      </c>
      <c r="BL132" s="18" t="s">
        <v>175</v>
      </c>
      <c r="BM132" s="157" t="s">
        <v>3267</v>
      </c>
    </row>
    <row r="133" spans="1:65" s="2" customFormat="1" ht="24.15" customHeight="1">
      <c r="A133" s="33"/>
      <c r="B133" s="145"/>
      <c r="C133" s="146" t="s">
        <v>241</v>
      </c>
      <c r="D133" s="146" t="s">
        <v>171</v>
      </c>
      <c r="E133" s="147" t="s">
        <v>3268</v>
      </c>
      <c r="F133" s="148" t="s">
        <v>3269</v>
      </c>
      <c r="G133" s="149" t="s">
        <v>181</v>
      </c>
      <c r="H133" s="150">
        <v>122.2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44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175</v>
      </c>
      <c r="AT133" s="157" t="s">
        <v>171</v>
      </c>
      <c r="AU133" s="157" t="s">
        <v>176</v>
      </c>
      <c r="AY133" s="18" t="s">
        <v>169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176</v>
      </c>
      <c r="BK133" s="159">
        <f t="shared" si="9"/>
        <v>0</v>
      </c>
      <c r="BL133" s="18" t="s">
        <v>175</v>
      </c>
      <c r="BM133" s="157" t="s">
        <v>3270</v>
      </c>
    </row>
    <row r="134" spans="1:65" s="2" customFormat="1" ht="14.4" customHeight="1">
      <c r="A134" s="33"/>
      <c r="B134" s="145"/>
      <c r="C134" s="146" t="s">
        <v>245</v>
      </c>
      <c r="D134" s="146" t="s">
        <v>171</v>
      </c>
      <c r="E134" s="147" t="s">
        <v>3028</v>
      </c>
      <c r="F134" s="148" t="s">
        <v>3029</v>
      </c>
      <c r="G134" s="149" t="s">
        <v>181</v>
      </c>
      <c r="H134" s="150">
        <v>122.2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44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175</v>
      </c>
      <c r="AT134" s="157" t="s">
        <v>171</v>
      </c>
      <c r="AU134" s="157" t="s">
        <v>176</v>
      </c>
      <c r="AY134" s="18" t="s">
        <v>169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176</v>
      </c>
      <c r="BK134" s="159">
        <f t="shared" si="9"/>
        <v>0</v>
      </c>
      <c r="BL134" s="18" t="s">
        <v>175</v>
      </c>
      <c r="BM134" s="157" t="s">
        <v>3271</v>
      </c>
    </row>
    <row r="135" spans="1:65" s="2" customFormat="1" ht="14.4" customHeight="1">
      <c r="A135" s="33"/>
      <c r="B135" s="145"/>
      <c r="C135" s="146" t="s">
        <v>278</v>
      </c>
      <c r="D135" s="146" t="s">
        <v>171</v>
      </c>
      <c r="E135" s="147" t="s">
        <v>3272</v>
      </c>
      <c r="F135" s="148" t="s">
        <v>3273</v>
      </c>
      <c r="G135" s="149" t="s">
        <v>181</v>
      </c>
      <c r="H135" s="150">
        <v>122.2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44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175</v>
      </c>
      <c r="AT135" s="157" t="s">
        <v>171</v>
      </c>
      <c r="AU135" s="157" t="s">
        <v>176</v>
      </c>
      <c r="AY135" s="18" t="s">
        <v>169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176</v>
      </c>
      <c r="BK135" s="159">
        <f t="shared" si="9"/>
        <v>0</v>
      </c>
      <c r="BL135" s="18" t="s">
        <v>175</v>
      </c>
      <c r="BM135" s="157" t="s">
        <v>3274</v>
      </c>
    </row>
    <row r="136" spans="1:65" s="2" customFormat="1" ht="14.4" customHeight="1">
      <c r="A136" s="33"/>
      <c r="B136" s="145"/>
      <c r="C136" s="146" t="s">
        <v>282</v>
      </c>
      <c r="D136" s="146" t="s">
        <v>171</v>
      </c>
      <c r="E136" s="147" t="s">
        <v>3275</v>
      </c>
      <c r="F136" s="148" t="s">
        <v>3276</v>
      </c>
      <c r="G136" s="149" t="s">
        <v>181</v>
      </c>
      <c r="H136" s="150">
        <v>122.2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44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175</v>
      </c>
      <c r="AT136" s="157" t="s">
        <v>171</v>
      </c>
      <c r="AU136" s="157" t="s">
        <v>176</v>
      </c>
      <c r="AY136" s="18" t="s">
        <v>169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176</v>
      </c>
      <c r="BK136" s="159">
        <f t="shared" si="9"/>
        <v>0</v>
      </c>
      <c r="BL136" s="18" t="s">
        <v>175</v>
      </c>
      <c r="BM136" s="157" t="s">
        <v>3277</v>
      </c>
    </row>
    <row r="137" spans="1:65" s="12" customFormat="1" ht="22.75" customHeight="1">
      <c r="B137" s="132"/>
      <c r="D137" s="133" t="s">
        <v>77</v>
      </c>
      <c r="E137" s="143" t="s">
        <v>176</v>
      </c>
      <c r="F137" s="143" t="s">
        <v>337</v>
      </c>
      <c r="I137" s="135"/>
      <c r="J137" s="144">
        <f>BK137</f>
        <v>0</v>
      </c>
      <c r="L137" s="132"/>
      <c r="M137" s="137"/>
      <c r="N137" s="138"/>
      <c r="O137" s="138"/>
      <c r="P137" s="139">
        <f>SUM(P138:P149)</f>
        <v>0</v>
      </c>
      <c r="Q137" s="138"/>
      <c r="R137" s="139">
        <f>SUM(R138:R149)</f>
        <v>0</v>
      </c>
      <c r="S137" s="138"/>
      <c r="T137" s="140">
        <f>SUM(T138:T149)</f>
        <v>0</v>
      </c>
      <c r="AR137" s="133" t="s">
        <v>86</v>
      </c>
      <c r="AT137" s="141" t="s">
        <v>77</v>
      </c>
      <c r="AU137" s="141" t="s">
        <v>86</v>
      </c>
      <c r="AY137" s="133" t="s">
        <v>169</v>
      </c>
      <c r="BK137" s="142">
        <f>SUM(BK138:BK149)</f>
        <v>0</v>
      </c>
    </row>
    <row r="138" spans="1:65" s="2" customFormat="1" ht="14.4" customHeight="1">
      <c r="A138" s="33"/>
      <c r="B138" s="145"/>
      <c r="C138" s="146" t="s">
        <v>295</v>
      </c>
      <c r="D138" s="146" t="s">
        <v>171</v>
      </c>
      <c r="E138" s="147" t="s">
        <v>3278</v>
      </c>
      <c r="F138" s="148" t="s">
        <v>3279</v>
      </c>
      <c r="G138" s="149" t="s">
        <v>328</v>
      </c>
      <c r="H138" s="150">
        <v>300.10000000000002</v>
      </c>
      <c r="I138" s="151"/>
      <c r="J138" s="150">
        <f>ROUND(I138*H138,3)</f>
        <v>0</v>
      </c>
      <c r="K138" s="152"/>
      <c r="L138" s="34"/>
      <c r="M138" s="153" t="s">
        <v>1</v>
      </c>
      <c r="N138" s="154" t="s">
        <v>44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175</v>
      </c>
      <c r="AT138" s="157" t="s">
        <v>171</v>
      </c>
      <c r="AU138" s="157" t="s">
        <v>176</v>
      </c>
      <c r="AY138" s="18" t="s">
        <v>169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8" t="s">
        <v>176</v>
      </c>
      <c r="BK138" s="159">
        <f>ROUND(I138*H138,3)</f>
        <v>0</v>
      </c>
      <c r="BL138" s="18" t="s">
        <v>175</v>
      </c>
      <c r="BM138" s="157" t="s">
        <v>3280</v>
      </c>
    </row>
    <row r="139" spans="1:65" s="13" customFormat="1">
      <c r="B139" s="160"/>
      <c r="D139" s="161" t="s">
        <v>178</v>
      </c>
      <c r="E139" s="162" t="s">
        <v>1</v>
      </c>
      <c r="F139" s="163" t="s">
        <v>3281</v>
      </c>
      <c r="H139" s="164">
        <v>254.8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178</v>
      </c>
      <c r="AU139" s="162" t="s">
        <v>176</v>
      </c>
      <c r="AV139" s="13" t="s">
        <v>176</v>
      </c>
      <c r="AW139" s="13" t="s">
        <v>33</v>
      </c>
      <c r="AX139" s="13" t="s">
        <v>78</v>
      </c>
      <c r="AY139" s="162" t="s">
        <v>169</v>
      </c>
    </row>
    <row r="140" spans="1:65" s="13" customFormat="1">
      <c r="B140" s="160"/>
      <c r="D140" s="161" t="s">
        <v>178</v>
      </c>
      <c r="E140" s="162" t="s">
        <v>1</v>
      </c>
      <c r="F140" s="163" t="s">
        <v>3282</v>
      </c>
      <c r="H140" s="164">
        <v>29.1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178</v>
      </c>
      <c r="AU140" s="162" t="s">
        <v>176</v>
      </c>
      <c r="AV140" s="13" t="s">
        <v>176</v>
      </c>
      <c r="AW140" s="13" t="s">
        <v>33</v>
      </c>
      <c r="AX140" s="13" t="s">
        <v>78</v>
      </c>
      <c r="AY140" s="162" t="s">
        <v>169</v>
      </c>
    </row>
    <row r="141" spans="1:65" s="13" customFormat="1">
      <c r="B141" s="160"/>
      <c r="D141" s="161" t="s">
        <v>178</v>
      </c>
      <c r="E141" s="162" t="s">
        <v>1</v>
      </c>
      <c r="F141" s="163" t="s">
        <v>3283</v>
      </c>
      <c r="H141" s="164">
        <v>16.2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178</v>
      </c>
      <c r="AU141" s="162" t="s">
        <v>176</v>
      </c>
      <c r="AV141" s="13" t="s">
        <v>176</v>
      </c>
      <c r="AW141" s="13" t="s">
        <v>33</v>
      </c>
      <c r="AX141" s="13" t="s">
        <v>78</v>
      </c>
      <c r="AY141" s="162" t="s">
        <v>169</v>
      </c>
    </row>
    <row r="142" spans="1:65" s="15" customFormat="1">
      <c r="B142" s="176"/>
      <c r="D142" s="161" t="s">
        <v>178</v>
      </c>
      <c r="E142" s="177" t="s">
        <v>1</v>
      </c>
      <c r="F142" s="178" t="s">
        <v>186</v>
      </c>
      <c r="H142" s="179">
        <v>300.10000000000002</v>
      </c>
      <c r="I142" s="180"/>
      <c r="L142" s="176"/>
      <c r="M142" s="181"/>
      <c r="N142" s="182"/>
      <c r="O142" s="182"/>
      <c r="P142" s="182"/>
      <c r="Q142" s="182"/>
      <c r="R142" s="182"/>
      <c r="S142" s="182"/>
      <c r="T142" s="183"/>
      <c r="AT142" s="177" t="s">
        <v>178</v>
      </c>
      <c r="AU142" s="177" t="s">
        <v>176</v>
      </c>
      <c r="AV142" s="15" t="s">
        <v>175</v>
      </c>
      <c r="AW142" s="15" t="s">
        <v>33</v>
      </c>
      <c r="AX142" s="15" t="s">
        <v>86</v>
      </c>
      <c r="AY142" s="177" t="s">
        <v>169</v>
      </c>
    </row>
    <row r="143" spans="1:65" s="2" customFormat="1" ht="24.15" customHeight="1">
      <c r="A143" s="33"/>
      <c r="B143" s="145"/>
      <c r="C143" s="192" t="s">
        <v>299</v>
      </c>
      <c r="D143" s="192" t="s">
        <v>345</v>
      </c>
      <c r="E143" s="193" t="s">
        <v>3284</v>
      </c>
      <c r="F143" s="194" t="s">
        <v>3285</v>
      </c>
      <c r="G143" s="195" t="s">
        <v>328</v>
      </c>
      <c r="H143" s="196">
        <v>330.11</v>
      </c>
      <c r="I143" s="197"/>
      <c r="J143" s="196">
        <f>ROUND(I143*H143,3)</f>
        <v>0</v>
      </c>
      <c r="K143" s="198"/>
      <c r="L143" s="199"/>
      <c r="M143" s="200" t="s">
        <v>1</v>
      </c>
      <c r="N143" s="201" t="s">
        <v>44</v>
      </c>
      <c r="O143" s="59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245</v>
      </c>
      <c r="AT143" s="157" t="s">
        <v>345</v>
      </c>
      <c r="AU143" s="157" t="s">
        <v>176</v>
      </c>
      <c r="AY143" s="18" t="s">
        <v>169</v>
      </c>
      <c r="BE143" s="158">
        <f>IF(N143="základná",J143,0)</f>
        <v>0</v>
      </c>
      <c r="BF143" s="158">
        <f>IF(N143="znížená",J143,0)</f>
        <v>0</v>
      </c>
      <c r="BG143" s="158">
        <f>IF(N143="zákl. prenesená",J143,0)</f>
        <v>0</v>
      </c>
      <c r="BH143" s="158">
        <f>IF(N143="zníž. prenesená",J143,0)</f>
        <v>0</v>
      </c>
      <c r="BI143" s="158">
        <f>IF(N143="nulová",J143,0)</f>
        <v>0</v>
      </c>
      <c r="BJ143" s="18" t="s">
        <v>176</v>
      </c>
      <c r="BK143" s="159">
        <f>ROUND(I143*H143,3)</f>
        <v>0</v>
      </c>
      <c r="BL143" s="18" t="s">
        <v>175</v>
      </c>
      <c r="BM143" s="157" t="s">
        <v>3286</v>
      </c>
    </row>
    <row r="144" spans="1:65" s="13" customFormat="1">
      <c r="B144" s="160"/>
      <c r="D144" s="161" t="s">
        <v>178</v>
      </c>
      <c r="E144" s="162" t="s">
        <v>1</v>
      </c>
      <c r="F144" s="163" t="s">
        <v>3287</v>
      </c>
      <c r="H144" s="164">
        <v>330.11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178</v>
      </c>
      <c r="AU144" s="162" t="s">
        <v>176</v>
      </c>
      <c r="AV144" s="13" t="s">
        <v>176</v>
      </c>
      <c r="AW144" s="13" t="s">
        <v>33</v>
      </c>
      <c r="AX144" s="13" t="s">
        <v>86</v>
      </c>
      <c r="AY144" s="162" t="s">
        <v>169</v>
      </c>
    </row>
    <row r="145" spans="1:65" s="2" customFormat="1" ht="24.15" customHeight="1">
      <c r="A145" s="33"/>
      <c r="B145" s="145"/>
      <c r="C145" s="146" t="s">
        <v>308</v>
      </c>
      <c r="D145" s="146" t="s">
        <v>171</v>
      </c>
      <c r="E145" s="147" t="s">
        <v>3288</v>
      </c>
      <c r="F145" s="148" t="s">
        <v>3289</v>
      </c>
      <c r="G145" s="149" t="s">
        <v>328</v>
      </c>
      <c r="H145" s="150">
        <v>172.7</v>
      </c>
      <c r="I145" s="151"/>
      <c r="J145" s="150">
        <f>ROUND(I145*H145,3)</f>
        <v>0</v>
      </c>
      <c r="K145" s="152"/>
      <c r="L145" s="34"/>
      <c r="M145" s="153" t="s">
        <v>1</v>
      </c>
      <c r="N145" s="154" t="s">
        <v>44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175</v>
      </c>
      <c r="AT145" s="157" t="s">
        <v>171</v>
      </c>
      <c r="AU145" s="157" t="s">
        <v>176</v>
      </c>
      <c r="AY145" s="18" t="s">
        <v>169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8" t="s">
        <v>176</v>
      </c>
      <c r="BK145" s="159">
        <f>ROUND(I145*H145,3)</f>
        <v>0</v>
      </c>
      <c r="BL145" s="18" t="s">
        <v>175</v>
      </c>
      <c r="BM145" s="157" t="s">
        <v>3290</v>
      </c>
    </row>
    <row r="146" spans="1:65" s="13" customFormat="1">
      <c r="B146" s="160"/>
      <c r="D146" s="161" t="s">
        <v>178</v>
      </c>
      <c r="E146" s="162" t="s">
        <v>1</v>
      </c>
      <c r="F146" s="163" t="s">
        <v>3291</v>
      </c>
      <c r="H146" s="164">
        <v>127.4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178</v>
      </c>
      <c r="AU146" s="162" t="s">
        <v>176</v>
      </c>
      <c r="AV146" s="13" t="s">
        <v>176</v>
      </c>
      <c r="AW146" s="13" t="s">
        <v>33</v>
      </c>
      <c r="AX146" s="13" t="s">
        <v>78</v>
      </c>
      <c r="AY146" s="162" t="s">
        <v>169</v>
      </c>
    </row>
    <row r="147" spans="1:65" s="13" customFormat="1">
      <c r="B147" s="160"/>
      <c r="D147" s="161" t="s">
        <v>178</v>
      </c>
      <c r="E147" s="162" t="s">
        <v>1</v>
      </c>
      <c r="F147" s="163" t="s">
        <v>3282</v>
      </c>
      <c r="H147" s="164">
        <v>29.1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178</v>
      </c>
      <c r="AU147" s="162" t="s">
        <v>176</v>
      </c>
      <c r="AV147" s="13" t="s">
        <v>176</v>
      </c>
      <c r="AW147" s="13" t="s">
        <v>33</v>
      </c>
      <c r="AX147" s="13" t="s">
        <v>78</v>
      </c>
      <c r="AY147" s="162" t="s">
        <v>169</v>
      </c>
    </row>
    <row r="148" spans="1:65" s="13" customFormat="1">
      <c r="B148" s="160"/>
      <c r="D148" s="161" t="s">
        <v>178</v>
      </c>
      <c r="E148" s="162" t="s">
        <v>1</v>
      </c>
      <c r="F148" s="163" t="s">
        <v>3283</v>
      </c>
      <c r="H148" s="164">
        <v>16.2</v>
      </c>
      <c r="I148" s="165"/>
      <c r="L148" s="160"/>
      <c r="M148" s="166"/>
      <c r="N148" s="167"/>
      <c r="O148" s="167"/>
      <c r="P148" s="167"/>
      <c r="Q148" s="167"/>
      <c r="R148" s="167"/>
      <c r="S148" s="167"/>
      <c r="T148" s="168"/>
      <c r="AT148" s="162" t="s">
        <v>178</v>
      </c>
      <c r="AU148" s="162" t="s">
        <v>176</v>
      </c>
      <c r="AV148" s="13" t="s">
        <v>176</v>
      </c>
      <c r="AW148" s="13" t="s">
        <v>33</v>
      </c>
      <c r="AX148" s="13" t="s">
        <v>78</v>
      </c>
      <c r="AY148" s="162" t="s">
        <v>169</v>
      </c>
    </row>
    <row r="149" spans="1:65" s="15" customFormat="1">
      <c r="B149" s="176"/>
      <c r="D149" s="161" t="s">
        <v>178</v>
      </c>
      <c r="E149" s="177" t="s">
        <v>1</v>
      </c>
      <c r="F149" s="178" t="s">
        <v>186</v>
      </c>
      <c r="H149" s="179">
        <v>172.7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178</v>
      </c>
      <c r="AU149" s="177" t="s">
        <v>176</v>
      </c>
      <c r="AV149" s="15" t="s">
        <v>175</v>
      </c>
      <c r="AW149" s="15" t="s">
        <v>33</v>
      </c>
      <c r="AX149" s="15" t="s">
        <v>86</v>
      </c>
      <c r="AY149" s="177" t="s">
        <v>169</v>
      </c>
    </row>
    <row r="150" spans="1:65" s="12" customFormat="1" ht="22.75" customHeight="1">
      <c r="B150" s="132"/>
      <c r="D150" s="133" t="s">
        <v>77</v>
      </c>
      <c r="E150" s="143" t="s">
        <v>175</v>
      </c>
      <c r="F150" s="143" t="s">
        <v>726</v>
      </c>
      <c r="I150" s="135"/>
      <c r="J150" s="144">
        <f>BK150</f>
        <v>0</v>
      </c>
      <c r="L150" s="132"/>
      <c r="M150" s="137"/>
      <c r="N150" s="138"/>
      <c r="O150" s="138"/>
      <c r="P150" s="139">
        <f>SUM(P151:P155)</f>
        <v>0</v>
      </c>
      <c r="Q150" s="138"/>
      <c r="R150" s="139">
        <f>SUM(R151:R155)</f>
        <v>0</v>
      </c>
      <c r="S150" s="138"/>
      <c r="T150" s="140">
        <f>SUM(T151:T155)</f>
        <v>0</v>
      </c>
      <c r="AR150" s="133" t="s">
        <v>86</v>
      </c>
      <c r="AT150" s="141" t="s">
        <v>77</v>
      </c>
      <c r="AU150" s="141" t="s">
        <v>86</v>
      </c>
      <c r="AY150" s="133" t="s">
        <v>169</v>
      </c>
      <c r="BK150" s="142">
        <f>SUM(BK151:BK155)</f>
        <v>0</v>
      </c>
    </row>
    <row r="151" spans="1:65" s="2" customFormat="1" ht="24.15" customHeight="1">
      <c r="A151" s="33"/>
      <c r="B151" s="145"/>
      <c r="C151" s="146" t="s">
        <v>314</v>
      </c>
      <c r="D151" s="146" t="s">
        <v>171</v>
      </c>
      <c r="E151" s="147" t="s">
        <v>3292</v>
      </c>
      <c r="F151" s="148" t="s">
        <v>3293</v>
      </c>
      <c r="G151" s="149" t="s">
        <v>328</v>
      </c>
      <c r="H151" s="150">
        <v>172.7</v>
      </c>
      <c r="I151" s="151"/>
      <c r="J151" s="150">
        <f>ROUND(I151*H151,3)</f>
        <v>0</v>
      </c>
      <c r="K151" s="152"/>
      <c r="L151" s="34"/>
      <c r="M151" s="153" t="s">
        <v>1</v>
      </c>
      <c r="N151" s="154" t="s">
        <v>44</v>
      </c>
      <c r="O151" s="59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175</v>
      </c>
      <c r="AT151" s="157" t="s">
        <v>171</v>
      </c>
      <c r="AU151" s="157" t="s">
        <v>176</v>
      </c>
      <c r="AY151" s="18" t="s">
        <v>169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8" t="s">
        <v>176</v>
      </c>
      <c r="BK151" s="159">
        <f>ROUND(I151*H151,3)</f>
        <v>0</v>
      </c>
      <c r="BL151" s="18" t="s">
        <v>175</v>
      </c>
      <c r="BM151" s="157" t="s">
        <v>3294</v>
      </c>
    </row>
    <row r="152" spans="1:65" s="13" customFormat="1">
      <c r="B152" s="160"/>
      <c r="D152" s="161" t="s">
        <v>178</v>
      </c>
      <c r="E152" s="162" t="s">
        <v>1</v>
      </c>
      <c r="F152" s="163" t="s">
        <v>3291</v>
      </c>
      <c r="H152" s="164">
        <v>127.4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178</v>
      </c>
      <c r="AU152" s="162" t="s">
        <v>176</v>
      </c>
      <c r="AV152" s="13" t="s">
        <v>176</v>
      </c>
      <c r="AW152" s="13" t="s">
        <v>33</v>
      </c>
      <c r="AX152" s="13" t="s">
        <v>78</v>
      </c>
      <c r="AY152" s="162" t="s">
        <v>169</v>
      </c>
    </row>
    <row r="153" spans="1:65" s="13" customFormat="1">
      <c r="B153" s="160"/>
      <c r="D153" s="161" t="s">
        <v>178</v>
      </c>
      <c r="E153" s="162" t="s">
        <v>1</v>
      </c>
      <c r="F153" s="163" t="s">
        <v>3282</v>
      </c>
      <c r="H153" s="164">
        <v>29.1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178</v>
      </c>
      <c r="AU153" s="162" t="s">
        <v>176</v>
      </c>
      <c r="AV153" s="13" t="s">
        <v>176</v>
      </c>
      <c r="AW153" s="13" t="s">
        <v>33</v>
      </c>
      <c r="AX153" s="13" t="s">
        <v>78</v>
      </c>
      <c r="AY153" s="162" t="s">
        <v>169</v>
      </c>
    </row>
    <row r="154" spans="1:65" s="13" customFormat="1">
      <c r="B154" s="160"/>
      <c r="D154" s="161" t="s">
        <v>178</v>
      </c>
      <c r="E154" s="162" t="s">
        <v>1</v>
      </c>
      <c r="F154" s="163" t="s">
        <v>3283</v>
      </c>
      <c r="H154" s="164">
        <v>16.2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178</v>
      </c>
      <c r="AU154" s="162" t="s">
        <v>176</v>
      </c>
      <c r="AV154" s="13" t="s">
        <v>176</v>
      </c>
      <c r="AW154" s="13" t="s">
        <v>33</v>
      </c>
      <c r="AX154" s="13" t="s">
        <v>78</v>
      </c>
      <c r="AY154" s="162" t="s">
        <v>169</v>
      </c>
    </row>
    <row r="155" spans="1:65" s="15" customFormat="1">
      <c r="B155" s="176"/>
      <c r="D155" s="161" t="s">
        <v>178</v>
      </c>
      <c r="E155" s="177" t="s">
        <v>1</v>
      </c>
      <c r="F155" s="178" t="s">
        <v>186</v>
      </c>
      <c r="H155" s="179">
        <v>172.7</v>
      </c>
      <c r="I155" s="180"/>
      <c r="L155" s="176"/>
      <c r="M155" s="181"/>
      <c r="N155" s="182"/>
      <c r="O155" s="182"/>
      <c r="P155" s="182"/>
      <c r="Q155" s="182"/>
      <c r="R155" s="182"/>
      <c r="S155" s="182"/>
      <c r="T155" s="183"/>
      <c r="AT155" s="177" t="s">
        <v>178</v>
      </c>
      <c r="AU155" s="177" t="s">
        <v>176</v>
      </c>
      <c r="AV155" s="15" t="s">
        <v>175</v>
      </c>
      <c r="AW155" s="15" t="s">
        <v>33</v>
      </c>
      <c r="AX155" s="15" t="s">
        <v>86</v>
      </c>
      <c r="AY155" s="177" t="s">
        <v>169</v>
      </c>
    </row>
    <row r="156" spans="1:65" s="12" customFormat="1" ht="22.75" customHeight="1">
      <c r="B156" s="132"/>
      <c r="D156" s="133" t="s">
        <v>77</v>
      </c>
      <c r="E156" s="143" t="s">
        <v>209</v>
      </c>
      <c r="F156" s="143" t="s">
        <v>933</v>
      </c>
      <c r="I156" s="135"/>
      <c r="J156" s="144">
        <f>BK156</f>
        <v>0</v>
      </c>
      <c r="L156" s="132"/>
      <c r="M156" s="137"/>
      <c r="N156" s="138"/>
      <c r="O156" s="138"/>
      <c r="P156" s="139">
        <f>SUM(P157:P185)</f>
        <v>0</v>
      </c>
      <c r="Q156" s="138"/>
      <c r="R156" s="139">
        <f>SUM(R157:R185)</f>
        <v>0</v>
      </c>
      <c r="S156" s="138"/>
      <c r="T156" s="140">
        <f>SUM(T157:T185)</f>
        <v>0</v>
      </c>
      <c r="AR156" s="133" t="s">
        <v>86</v>
      </c>
      <c r="AT156" s="141" t="s">
        <v>77</v>
      </c>
      <c r="AU156" s="141" t="s">
        <v>86</v>
      </c>
      <c r="AY156" s="133" t="s">
        <v>169</v>
      </c>
      <c r="BK156" s="142">
        <f>SUM(BK157:BK185)</f>
        <v>0</v>
      </c>
    </row>
    <row r="157" spans="1:65" s="2" customFormat="1" ht="24.15" customHeight="1">
      <c r="A157" s="33"/>
      <c r="B157" s="145"/>
      <c r="C157" s="146" t="s">
        <v>320</v>
      </c>
      <c r="D157" s="146" t="s">
        <v>171</v>
      </c>
      <c r="E157" s="147" t="s">
        <v>3295</v>
      </c>
      <c r="F157" s="148" t="s">
        <v>3296</v>
      </c>
      <c r="G157" s="149" t="s">
        <v>328</v>
      </c>
      <c r="H157" s="150">
        <v>172.7</v>
      </c>
      <c r="I157" s="151"/>
      <c r="J157" s="150">
        <f>ROUND(I157*H157,3)</f>
        <v>0</v>
      </c>
      <c r="K157" s="152"/>
      <c r="L157" s="34"/>
      <c r="M157" s="153" t="s">
        <v>1</v>
      </c>
      <c r="N157" s="154" t="s">
        <v>44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175</v>
      </c>
      <c r="AT157" s="157" t="s">
        <v>171</v>
      </c>
      <c r="AU157" s="157" t="s">
        <v>176</v>
      </c>
      <c r="AY157" s="18" t="s">
        <v>169</v>
      </c>
      <c r="BE157" s="158">
        <f>IF(N157="základná",J157,0)</f>
        <v>0</v>
      </c>
      <c r="BF157" s="158">
        <f>IF(N157="znížená",J157,0)</f>
        <v>0</v>
      </c>
      <c r="BG157" s="158">
        <f>IF(N157="zákl. prenesená",J157,0)</f>
        <v>0</v>
      </c>
      <c r="BH157" s="158">
        <f>IF(N157="zníž. prenesená",J157,0)</f>
        <v>0</v>
      </c>
      <c r="BI157" s="158">
        <f>IF(N157="nulová",J157,0)</f>
        <v>0</v>
      </c>
      <c r="BJ157" s="18" t="s">
        <v>176</v>
      </c>
      <c r="BK157" s="159">
        <f>ROUND(I157*H157,3)</f>
        <v>0</v>
      </c>
      <c r="BL157" s="18" t="s">
        <v>175</v>
      </c>
      <c r="BM157" s="157" t="s">
        <v>3297</v>
      </c>
    </row>
    <row r="158" spans="1:65" s="13" customFormat="1">
      <c r="B158" s="160"/>
      <c r="D158" s="161" t="s">
        <v>178</v>
      </c>
      <c r="E158" s="162" t="s">
        <v>1</v>
      </c>
      <c r="F158" s="163" t="s">
        <v>3291</v>
      </c>
      <c r="H158" s="164">
        <v>127.4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178</v>
      </c>
      <c r="AU158" s="162" t="s">
        <v>176</v>
      </c>
      <c r="AV158" s="13" t="s">
        <v>176</v>
      </c>
      <c r="AW158" s="13" t="s">
        <v>33</v>
      </c>
      <c r="AX158" s="13" t="s">
        <v>78</v>
      </c>
      <c r="AY158" s="162" t="s">
        <v>169</v>
      </c>
    </row>
    <row r="159" spans="1:65" s="13" customFormat="1">
      <c r="B159" s="160"/>
      <c r="D159" s="161" t="s">
        <v>178</v>
      </c>
      <c r="E159" s="162" t="s">
        <v>1</v>
      </c>
      <c r="F159" s="163" t="s">
        <v>3282</v>
      </c>
      <c r="H159" s="164">
        <v>29.1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178</v>
      </c>
      <c r="AU159" s="162" t="s">
        <v>176</v>
      </c>
      <c r="AV159" s="13" t="s">
        <v>176</v>
      </c>
      <c r="AW159" s="13" t="s">
        <v>33</v>
      </c>
      <c r="AX159" s="13" t="s">
        <v>78</v>
      </c>
      <c r="AY159" s="162" t="s">
        <v>169</v>
      </c>
    </row>
    <row r="160" spans="1:65" s="13" customFormat="1">
      <c r="B160" s="160"/>
      <c r="D160" s="161" t="s">
        <v>178</v>
      </c>
      <c r="E160" s="162" t="s">
        <v>1</v>
      </c>
      <c r="F160" s="163" t="s">
        <v>3283</v>
      </c>
      <c r="H160" s="164">
        <v>16.2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178</v>
      </c>
      <c r="AU160" s="162" t="s">
        <v>176</v>
      </c>
      <c r="AV160" s="13" t="s">
        <v>176</v>
      </c>
      <c r="AW160" s="13" t="s">
        <v>33</v>
      </c>
      <c r="AX160" s="13" t="s">
        <v>78</v>
      </c>
      <c r="AY160" s="162" t="s">
        <v>169</v>
      </c>
    </row>
    <row r="161" spans="1:65" s="15" customFormat="1">
      <c r="B161" s="176"/>
      <c r="D161" s="161" t="s">
        <v>178</v>
      </c>
      <c r="E161" s="177" t="s">
        <v>1</v>
      </c>
      <c r="F161" s="178" t="s">
        <v>186</v>
      </c>
      <c r="H161" s="179">
        <v>172.7</v>
      </c>
      <c r="I161" s="180"/>
      <c r="L161" s="176"/>
      <c r="M161" s="181"/>
      <c r="N161" s="182"/>
      <c r="O161" s="182"/>
      <c r="P161" s="182"/>
      <c r="Q161" s="182"/>
      <c r="R161" s="182"/>
      <c r="S161" s="182"/>
      <c r="T161" s="183"/>
      <c r="AT161" s="177" t="s">
        <v>178</v>
      </c>
      <c r="AU161" s="177" t="s">
        <v>176</v>
      </c>
      <c r="AV161" s="15" t="s">
        <v>175</v>
      </c>
      <c r="AW161" s="15" t="s">
        <v>33</v>
      </c>
      <c r="AX161" s="15" t="s">
        <v>86</v>
      </c>
      <c r="AY161" s="177" t="s">
        <v>169</v>
      </c>
    </row>
    <row r="162" spans="1:65" s="2" customFormat="1" ht="37.75" customHeight="1">
      <c r="A162" s="33"/>
      <c r="B162" s="145"/>
      <c r="C162" s="146" t="s">
        <v>325</v>
      </c>
      <c r="D162" s="146" t="s">
        <v>171</v>
      </c>
      <c r="E162" s="147" t="s">
        <v>3298</v>
      </c>
      <c r="F162" s="148" t="s">
        <v>3299</v>
      </c>
      <c r="G162" s="149" t="s">
        <v>328</v>
      </c>
      <c r="H162" s="150">
        <v>29.1</v>
      </c>
      <c r="I162" s="151"/>
      <c r="J162" s="150">
        <f>ROUND(I162*H162,3)</f>
        <v>0</v>
      </c>
      <c r="K162" s="152"/>
      <c r="L162" s="34"/>
      <c r="M162" s="153" t="s">
        <v>1</v>
      </c>
      <c r="N162" s="154" t="s">
        <v>44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175</v>
      </c>
      <c r="AT162" s="157" t="s">
        <v>171</v>
      </c>
      <c r="AU162" s="157" t="s">
        <v>176</v>
      </c>
      <c r="AY162" s="18" t="s">
        <v>169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8" t="s">
        <v>176</v>
      </c>
      <c r="BK162" s="159">
        <f>ROUND(I162*H162,3)</f>
        <v>0</v>
      </c>
      <c r="BL162" s="18" t="s">
        <v>175</v>
      </c>
      <c r="BM162" s="157" t="s">
        <v>3300</v>
      </c>
    </row>
    <row r="163" spans="1:65" s="13" customFormat="1">
      <c r="B163" s="160"/>
      <c r="D163" s="161" t="s">
        <v>178</v>
      </c>
      <c r="E163" s="162" t="s">
        <v>1</v>
      </c>
      <c r="F163" s="163" t="s">
        <v>3282</v>
      </c>
      <c r="H163" s="164">
        <v>29.1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178</v>
      </c>
      <c r="AU163" s="162" t="s">
        <v>176</v>
      </c>
      <c r="AV163" s="13" t="s">
        <v>176</v>
      </c>
      <c r="AW163" s="13" t="s">
        <v>33</v>
      </c>
      <c r="AX163" s="13" t="s">
        <v>86</v>
      </c>
      <c r="AY163" s="162" t="s">
        <v>169</v>
      </c>
    </row>
    <row r="164" spans="1:65" s="2" customFormat="1" ht="37.75" customHeight="1">
      <c r="A164" s="33"/>
      <c r="B164" s="145"/>
      <c r="C164" s="146" t="s">
        <v>338</v>
      </c>
      <c r="D164" s="146" t="s">
        <v>171</v>
      </c>
      <c r="E164" s="147" t="s">
        <v>3301</v>
      </c>
      <c r="F164" s="148" t="s">
        <v>3302</v>
      </c>
      <c r="G164" s="149" t="s">
        <v>328</v>
      </c>
      <c r="H164" s="150">
        <v>127.4</v>
      </c>
      <c r="I164" s="151"/>
      <c r="J164" s="150">
        <f>ROUND(I164*H164,3)</f>
        <v>0</v>
      </c>
      <c r="K164" s="152"/>
      <c r="L164" s="34"/>
      <c r="M164" s="153" t="s">
        <v>1</v>
      </c>
      <c r="N164" s="154" t="s">
        <v>44</v>
      </c>
      <c r="O164" s="59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175</v>
      </c>
      <c r="AT164" s="157" t="s">
        <v>171</v>
      </c>
      <c r="AU164" s="157" t="s">
        <v>176</v>
      </c>
      <c r="AY164" s="18" t="s">
        <v>169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8" t="s">
        <v>176</v>
      </c>
      <c r="BK164" s="159">
        <f>ROUND(I164*H164,3)</f>
        <v>0</v>
      </c>
      <c r="BL164" s="18" t="s">
        <v>175</v>
      </c>
      <c r="BM164" s="157" t="s">
        <v>3303</v>
      </c>
    </row>
    <row r="165" spans="1:65" s="13" customFormat="1">
      <c r="B165" s="160"/>
      <c r="D165" s="161" t="s">
        <v>178</v>
      </c>
      <c r="E165" s="162" t="s">
        <v>1</v>
      </c>
      <c r="F165" s="163" t="s">
        <v>3291</v>
      </c>
      <c r="H165" s="164">
        <v>127.4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178</v>
      </c>
      <c r="AU165" s="162" t="s">
        <v>176</v>
      </c>
      <c r="AV165" s="13" t="s">
        <v>176</v>
      </c>
      <c r="AW165" s="13" t="s">
        <v>33</v>
      </c>
      <c r="AX165" s="13" t="s">
        <v>86</v>
      </c>
      <c r="AY165" s="162" t="s">
        <v>169</v>
      </c>
    </row>
    <row r="166" spans="1:65" s="2" customFormat="1" ht="24.15" customHeight="1">
      <c r="A166" s="33"/>
      <c r="B166" s="145"/>
      <c r="C166" s="146" t="s">
        <v>344</v>
      </c>
      <c r="D166" s="146" t="s">
        <v>171</v>
      </c>
      <c r="E166" s="147" t="s">
        <v>3304</v>
      </c>
      <c r="F166" s="148" t="s">
        <v>3305</v>
      </c>
      <c r="G166" s="149" t="s">
        <v>328</v>
      </c>
      <c r="H166" s="150">
        <v>8.6</v>
      </c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44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175</v>
      </c>
      <c r="AT166" s="157" t="s">
        <v>171</v>
      </c>
      <c r="AU166" s="157" t="s">
        <v>176</v>
      </c>
      <c r="AY166" s="18" t="s">
        <v>169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176</v>
      </c>
      <c r="BK166" s="159">
        <f>ROUND(I166*H166,3)</f>
        <v>0</v>
      </c>
      <c r="BL166" s="18" t="s">
        <v>175</v>
      </c>
      <c r="BM166" s="157" t="s">
        <v>3306</v>
      </c>
    </row>
    <row r="167" spans="1:65" s="13" customFormat="1">
      <c r="B167" s="160"/>
      <c r="D167" s="161" t="s">
        <v>178</v>
      </c>
      <c r="E167" s="162" t="s">
        <v>1</v>
      </c>
      <c r="F167" s="163" t="s">
        <v>3307</v>
      </c>
      <c r="H167" s="164">
        <v>8.6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178</v>
      </c>
      <c r="AU167" s="162" t="s">
        <v>176</v>
      </c>
      <c r="AV167" s="13" t="s">
        <v>176</v>
      </c>
      <c r="AW167" s="13" t="s">
        <v>33</v>
      </c>
      <c r="AX167" s="13" t="s">
        <v>86</v>
      </c>
      <c r="AY167" s="162" t="s">
        <v>169</v>
      </c>
    </row>
    <row r="168" spans="1:65" s="2" customFormat="1" ht="24.15" customHeight="1">
      <c r="A168" s="33"/>
      <c r="B168" s="145"/>
      <c r="C168" s="146" t="s">
        <v>350</v>
      </c>
      <c r="D168" s="146" t="s">
        <v>171</v>
      </c>
      <c r="E168" s="147" t="s">
        <v>3308</v>
      </c>
      <c r="F168" s="148" t="s">
        <v>3309</v>
      </c>
      <c r="G168" s="149" t="s">
        <v>328</v>
      </c>
      <c r="H168" s="150">
        <v>8.6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44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175</v>
      </c>
      <c r="AT168" s="157" t="s">
        <v>171</v>
      </c>
      <c r="AU168" s="157" t="s">
        <v>176</v>
      </c>
      <c r="AY168" s="18" t="s">
        <v>169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176</v>
      </c>
      <c r="BK168" s="159">
        <f>ROUND(I168*H168,3)</f>
        <v>0</v>
      </c>
      <c r="BL168" s="18" t="s">
        <v>175</v>
      </c>
      <c r="BM168" s="157" t="s">
        <v>3310</v>
      </c>
    </row>
    <row r="169" spans="1:65" s="13" customFormat="1">
      <c r="B169" s="160"/>
      <c r="D169" s="161" t="s">
        <v>178</v>
      </c>
      <c r="E169" s="162" t="s">
        <v>1</v>
      </c>
      <c r="F169" s="163" t="s">
        <v>3307</v>
      </c>
      <c r="H169" s="164">
        <v>8.6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178</v>
      </c>
      <c r="AU169" s="162" t="s">
        <v>176</v>
      </c>
      <c r="AV169" s="13" t="s">
        <v>176</v>
      </c>
      <c r="AW169" s="13" t="s">
        <v>33</v>
      </c>
      <c r="AX169" s="13" t="s">
        <v>86</v>
      </c>
      <c r="AY169" s="162" t="s">
        <v>169</v>
      </c>
    </row>
    <row r="170" spans="1:65" s="2" customFormat="1" ht="24.15" customHeight="1">
      <c r="A170" s="33"/>
      <c r="B170" s="145"/>
      <c r="C170" s="146" t="s">
        <v>7</v>
      </c>
      <c r="D170" s="146" t="s">
        <v>171</v>
      </c>
      <c r="E170" s="147" t="s">
        <v>3311</v>
      </c>
      <c r="F170" s="148" t="s">
        <v>3312</v>
      </c>
      <c r="G170" s="149" t="s">
        <v>328</v>
      </c>
      <c r="H170" s="150">
        <v>8.6</v>
      </c>
      <c r="I170" s="151"/>
      <c r="J170" s="150">
        <f>ROUND(I170*H170,3)</f>
        <v>0</v>
      </c>
      <c r="K170" s="152"/>
      <c r="L170" s="34"/>
      <c r="M170" s="153" t="s">
        <v>1</v>
      </c>
      <c r="N170" s="154" t="s">
        <v>44</v>
      </c>
      <c r="O170" s="59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175</v>
      </c>
      <c r="AT170" s="157" t="s">
        <v>171</v>
      </c>
      <c r="AU170" s="157" t="s">
        <v>176</v>
      </c>
      <c r="AY170" s="18" t="s">
        <v>169</v>
      </c>
      <c r="BE170" s="158">
        <f>IF(N170="základná",J170,0)</f>
        <v>0</v>
      </c>
      <c r="BF170" s="158">
        <f>IF(N170="znížená",J170,0)</f>
        <v>0</v>
      </c>
      <c r="BG170" s="158">
        <f>IF(N170="zákl. prenesená",J170,0)</f>
        <v>0</v>
      </c>
      <c r="BH170" s="158">
        <f>IF(N170="zníž. prenesená",J170,0)</f>
        <v>0</v>
      </c>
      <c r="BI170" s="158">
        <f>IF(N170="nulová",J170,0)</f>
        <v>0</v>
      </c>
      <c r="BJ170" s="18" t="s">
        <v>176</v>
      </c>
      <c r="BK170" s="159">
        <f>ROUND(I170*H170,3)</f>
        <v>0</v>
      </c>
      <c r="BL170" s="18" t="s">
        <v>175</v>
      </c>
      <c r="BM170" s="157" t="s">
        <v>3313</v>
      </c>
    </row>
    <row r="171" spans="1:65" s="13" customFormat="1">
      <c r="B171" s="160"/>
      <c r="D171" s="161" t="s">
        <v>178</v>
      </c>
      <c r="E171" s="162" t="s">
        <v>1</v>
      </c>
      <c r="F171" s="163" t="s">
        <v>3307</v>
      </c>
      <c r="H171" s="164">
        <v>8.6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178</v>
      </c>
      <c r="AU171" s="162" t="s">
        <v>176</v>
      </c>
      <c r="AV171" s="13" t="s">
        <v>176</v>
      </c>
      <c r="AW171" s="13" t="s">
        <v>33</v>
      </c>
      <c r="AX171" s="13" t="s">
        <v>86</v>
      </c>
      <c r="AY171" s="162" t="s">
        <v>169</v>
      </c>
    </row>
    <row r="172" spans="1:65" s="2" customFormat="1" ht="24.15" customHeight="1">
      <c r="A172" s="33"/>
      <c r="B172" s="145"/>
      <c r="C172" s="146" t="s">
        <v>366</v>
      </c>
      <c r="D172" s="146" t="s">
        <v>171</v>
      </c>
      <c r="E172" s="147" t="s">
        <v>3314</v>
      </c>
      <c r="F172" s="148" t="s">
        <v>3315</v>
      </c>
      <c r="G172" s="149" t="s">
        <v>328</v>
      </c>
      <c r="H172" s="150">
        <v>8.6</v>
      </c>
      <c r="I172" s="151"/>
      <c r="J172" s="150">
        <f>ROUND(I172*H172,3)</f>
        <v>0</v>
      </c>
      <c r="K172" s="152"/>
      <c r="L172" s="34"/>
      <c r="M172" s="153" t="s">
        <v>1</v>
      </c>
      <c r="N172" s="154" t="s">
        <v>44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175</v>
      </c>
      <c r="AT172" s="157" t="s">
        <v>171</v>
      </c>
      <c r="AU172" s="157" t="s">
        <v>176</v>
      </c>
      <c r="AY172" s="18" t="s">
        <v>169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8" t="s">
        <v>176</v>
      </c>
      <c r="BK172" s="159">
        <f>ROUND(I172*H172,3)</f>
        <v>0</v>
      </c>
      <c r="BL172" s="18" t="s">
        <v>175</v>
      </c>
      <c r="BM172" s="157" t="s">
        <v>3316</v>
      </c>
    </row>
    <row r="173" spans="1:65" s="13" customFormat="1">
      <c r="B173" s="160"/>
      <c r="D173" s="161" t="s">
        <v>178</v>
      </c>
      <c r="E173" s="162" t="s">
        <v>1</v>
      </c>
      <c r="F173" s="163" t="s">
        <v>3307</v>
      </c>
      <c r="H173" s="164">
        <v>8.6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178</v>
      </c>
      <c r="AU173" s="162" t="s">
        <v>176</v>
      </c>
      <c r="AV173" s="13" t="s">
        <v>176</v>
      </c>
      <c r="AW173" s="13" t="s">
        <v>33</v>
      </c>
      <c r="AX173" s="13" t="s">
        <v>86</v>
      </c>
      <c r="AY173" s="162" t="s">
        <v>169</v>
      </c>
    </row>
    <row r="174" spans="1:65" s="2" customFormat="1" ht="24.15" customHeight="1">
      <c r="A174" s="33"/>
      <c r="B174" s="145"/>
      <c r="C174" s="146" t="s">
        <v>373</v>
      </c>
      <c r="D174" s="146" t="s">
        <v>171</v>
      </c>
      <c r="E174" s="147" t="s">
        <v>3317</v>
      </c>
      <c r="F174" s="148" t="s">
        <v>3318</v>
      </c>
      <c r="G174" s="149" t="s">
        <v>328</v>
      </c>
      <c r="H174" s="150">
        <v>16.2</v>
      </c>
      <c r="I174" s="151"/>
      <c r="J174" s="150">
        <f>ROUND(I174*H174,3)</f>
        <v>0</v>
      </c>
      <c r="K174" s="152"/>
      <c r="L174" s="34"/>
      <c r="M174" s="153" t="s">
        <v>1</v>
      </c>
      <c r="N174" s="154" t="s">
        <v>44</v>
      </c>
      <c r="O174" s="59"/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175</v>
      </c>
      <c r="AT174" s="157" t="s">
        <v>171</v>
      </c>
      <c r="AU174" s="157" t="s">
        <v>176</v>
      </c>
      <c r="AY174" s="18" t="s">
        <v>169</v>
      </c>
      <c r="BE174" s="158">
        <f>IF(N174="základná",J174,0)</f>
        <v>0</v>
      </c>
      <c r="BF174" s="158">
        <f>IF(N174="znížená",J174,0)</f>
        <v>0</v>
      </c>
      <c r="BG174" s="158">
        <f>IF(N174="zákl. prenesená",J174,0)</f>
        <v>0</v>
      </c>
      <c r="BH174" s="158">
        <f>IF(N174="zníž. prenesená",J174,0)</f>
        <v>0</v>
      </c>
      <c r="BI174" s="158">
        <f>IF(N174="nulová",J174,0)</f>
        <v>0</v>
      </c>
      <c r="BJ174" s="18" t="s">
        <v>176</v>
      </c>
      <c r="BK174" s="159">
        <f>ROUND(I174*H174,3)</f>
        <v>0</v>
      </c>
      <c r="BL174" s="18" t="s">
        <v>175</v>
      </c>
      <c r="BM174" s="157" t="s">
        <v>3319</v>
      </c>
    </row>
    <row r="175" spans="1:65" s="13" customFormat="1">
      <c r="B175" s="160"/>
      <c r="D175" s="161" t="s">
        <v>178</v>
      </c>
      <c r="E175" s="162" t="s">
        <v>1</v>
      </c>
      <c r="F175" s="163" t="s">
        <v>3320</v>
      </c>
      <c r="H175" s="164">
        <v>16.2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178</v>
      </c>
      <c r="AU175" s="162" t="s">
        <v>176</v>
      </c>
      <c r="AV175" s="13" t="s">
        <v>176</v>
      </c>
      <c r="AW175" s="13" t="s">
        <v>33</v>
      </c>
      <c r="AX175" s="13" t="s">
        <v>86</v>
      </c>
      <c r="AY175" s="162" t="s">
        <v>169</v>
      </c>
    </row>
    <row r="176" spans="1:65" s="2" customFormat="1" ht="24.15" customHeight="1">
      <c r="A176" s="33"/>
      <c r="B176" s="145"/>
      <c r="C176" s="192" t="s">
        <v>380</v>
      </c>
      <c r="D176" s="192" t="s">
        <v>345</v>
      </c>
      <c r="E176" s="193" t="s">
        <v>3321</v>
      </c>
      <c r="F176" s="194" t="s">
        <v>3322</v>
      </c>
      <c r="G176" s="195" t="s">
        <v>328</v>
      </c>
      <c r="H176" s="196">
        <v>16.361999999999998</v>
      </c>
      <c r="I176" s="197"/>
      <c r="J176" s="196">
        <f>ROUND(I176*H176,3)</f>
        <v>0</v>
      </c>
      <c r="K176" s="198"/>
      <c r="L176" s="199"/>
      <c r="M176" s="200" t="s">
        <v>1</v>
      </c>
      <c r="N176" s="201" t="s">
        <v>44</v>
      </c>
      <c r="O176" s="59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245</v>
      </c>
      <c r="AT176" s="157" t="s">
        <v>345</v>
      </c>
      <c r="AU176" s="157" t="s">
        <v>176</v>
      </c>
      <c r="AY176" s="18" t="s">
        <v>169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8" t="s">
        <v>176</v>
      </c>
      <c r="BK176" s="159">
        <f>ROUND(I176*H176,3)</f>
        <v>0</v>
      </c>
      <c r="BL176" s="18" t="s">
        <v>175</v>
      </c>
      <c r="BM176" s="157" t="s">
        <v>3323</v>
      </c>
    </row>
    <row r="177" spans="1:65" s="13" customFormat="1">
      <c r="B177" s="160"/>
      <c r="D177" s="161" t="s">
        <v>178</v>
      </c>
      <c r="E177" s="162" t="s">
        <v>1</v>
      </c>
      <c r="F177" s="163" t="s">
        <v>3324</v>
      </c>
      <c r="H177" s="164">
        <v>16.361999999999998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178</v>
      </c>
      <c r="AU177" s="162" t="s">
        <v>176</v>
      </c>
      <c r="AV177" s="13" t="s">
        <v>176</v>
      </c>
      <c r="AW177" s="13" t="s">
        <v>33</v>
      </c>
      <c r="AX177" s="13" t="s">
        <v>86</v>
      </c>
      <c r="AY177" s="162" t="s">
        <v>169</v>
      </c>
    </row>
    <row r="178" spans="1:65" s="2" customFormat="1" ht="24.15" customHeight="1">
      <c r="A178" s="33"/>
      <c r="B178" s="145"/>
      <c r="C178" s="146" t="s">
        <v>385</v>
      </c>
      <c r="D178" s="146" t="s">
        <v>171</v>
      </c>
      <c r="E178" s="147" t="s">
        <v>3325</v>
      </c>
      <c r="F178" s="148" t="s">
        <v>3326</v>
      </c>
      <c r="G178" s="149" t="s">
        <v>328</v>
      </c>
      <c r="H178" s="150">
        <v>29.1</v>
      </c>
      <c r="I178" s="151"/>
      <c r="J178" s="150">
        <f>ROUND(I178*H178,3)</f>
        <v>0</v>
      </c>
      <c r="K178" s="152"/>
      <c r="L178" s="34"/>
      <c r="M178" s="153" t="s">
        <v>1</v>
      </c>
      <c r="N178" s="154" t="s">
        <v>44</v>
      </c>
      <c r="O178" s="59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175</v>
      </c>
      <c r="AT178" s="157" t="s">
        <v>171</v>
      </c>
      <c r="AU178" s="157" t="s">
        <v>176</v>
      </c>
      <c r="AY178" s="18" t="s">
        <v>169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8" t="s">
        <v>176</v>
      </c>
      <c r="BK178" s="159">
        <f>ROUND(I178*H178,3)</f>
        <v>0</v>
      </c>
      <c r="BL178" s="18" t="s">
        <v>175</v>
      </c>
      <c r="BM178" s="157" t="s">
        <v>3327</v>
      </c>
    </row>
    <row r="179" spans="1:65" s="13" customFormat="1">
      <c r="B179" s="160"/>
      <c r="D179" s="161" t="s">
        <v>178</v>
      </c>
      <c r="E179" s="162" t="s">
        <v>1</v>
      </c>
      <c r="F179" s="163" t="s">
        <v>3282</v>
      </c>
      <c r="H179" s="164">
        <v>29.1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178</v>
      </c>
      <c r="AU179" s="162" t="s">
        <v>176</v>
      </c>
      <c r="AV179" s="13" t="s">
        <v>176</v>
      </c>
      <c r="AW179" s="13" t="s">
        <v>33</v>
      </c>
      <c r="AX179" s="13" t="s">
        <v>86</v>
      </c>
      <c r="AY179" s="162" t="s">
        <v>169</v>
      </c>
    </row>
    <row r="180" spans="1:65" s="2" customFormat="1" ht="24.15" customHeight="1">
      <c r="A180" s="33"/>
      <c r="B180" s="145"/>
      <c r="C180" s="192" t="s">
        <v>393</v>
      </c>
      <c r="D180" s="192" t="s">
        <v>345</v>
      </c>
      <c r="E180" s="193" t="s">
        <v>3328</v>
      </c>
      <c r="F180" s="194" t="s">
        <v>3329</v>
      </c>
      <c r="G180" s="195" t="s">
        <v>328</v>
      </c>
      <c r="H180" s="196">
        <v>29.390999999999998</v>
      </c>
      <c r="I180" s="197"/>
      <c r="J180" s="196">
        <f>ROUND(I180*H180,3)</f>
        <v>0</v>
      </c>
      <c r="K180" s="198"/>
      <c r="L180" s="199"/>
      <c r="M180" s="200" t="s">
        <v>1</v>
      </c>
      <c r="N180" s="201" t="s">
        <v>44</v>
      </c>
      <c r="O180" s="59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245</v>
      </c>
      <c r="AT180" s="157" t="s">
        <v>345</v>
      </c>
      <c r="AU180" s="157" t="s">
        <v>176</v>
      </c>
      <c r="AY180" s="18" t="s">
        <v>169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8" t="s">
        <v>176</v>
      </c>
      <c r="BK180" s="159">
        <f>ROUND(I180*H180,3)</f>
        <v>0</v>
      </c>
      <c r="BL180" s="18" t="s">
        <v>175</v>
      </c>
      <c r="BM180" s="157" t="s">
        <v>3330</v>
      </c>
    </row>
    <row r="181" spans="1:65" s="13" customFormat="1">
      <c r="B181" s="160"/>
      <c r="D181" s="161" t="s">
        <v>178</v>
      </c>
      <c r="E181" s="162" t="s">
        <v>1</v>
      </c>
      <c r="F181" s="163" t="s">
        <v>3331</v>
      </c>
      <c r="H181" s="164">
        <v>29.390999999999998</v>
      </c>
      <c r="I181" s="165"/>
      <c r="L181" s="160"/>
      <c r="M181" s="166"/>
      <c r="N181" s="167"/>
      <c r="O181" s="167"/>
      <c r="P181" s="167"/>
      <c r="Q181" s="167"/>
      <c r="R181" s="167"/>
      <c r="S181" s="167"/>
      <c r="T181" s="168"/>
      <c r="AT181" s="162" t="s">
        <v>178</v>
      </c>
      <c r="AU181" s="162" t="s">
        <v>176</v>
      </c>
      <c r="AV181" s="13" t="s">
        <v>176</v>
      </c>
      <c r="AW181" s="13" t="s">
        <v>33</v>
      </c>
      <c r="AX181" s="13" t="s">
        <v>86</v>
      </c>
      <c r="AY181" s="162" t="s">
        <v>169</v>
      </c>
    </row>
    <row r="182" spans="1:65" s="2" customFormat="1" ht="24.15" customHeight="1">
      <c r="A182" s="33"/>
      <c r="B182" s="145"/>
      <c r="C182" s="146" t="s">
        <v>401</v>
      </c>
      <c r="D182" s="146" t="s">
        <v>171</v>
      </c>
      <c r="E182" s="147" t="s">
        <v>3332</v>
      </c>
      <c r="F182" s="148" t="s">
        <v>3333</v>
      </c>
      <c r="G182" s="149" t="s">
        <v>328</v>
      </c>
      <c r="H182" s="150">
        <v>127.4</v>
      </c>
      <c r="I182" s="151"/>
      <c r="J182" s="150">
        <f>ROUND(I182*H182,3)</f>
        <v>0</v>
      </c>
      <c r="K182" s="152"/>
      <c r="L182" s="34"/>
      <c r="M182" s="153" t="s">
        <v>1</v>
      </c>
      <c r="N182" s="154" t="s">
        <v>44</v>
      </c>
      <c r="O182" s="59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175</v>
      </c>
      <c r="AT182" s="157" t="s">
        <v>171</v>
      </c>
      <c r="AU182" s="157" t="s">
        <v>176</v>
      </c>
      <c r="AY182" s="18" t="s">
        <v>169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8" t="s">
        <v>176</v>
      </c>
      <c r="BK182" s="159">
        <f>ROUND(I182*H182,3)</f>
        <v>0</v>
      </c>
      <c r="BL182" s="18" t="s">
        <v>175</v>
      </c>
      <c r="BM182" s="157" t="s">
        <v>3334</v>
      </c>
    </row>
    <row r="183" spans="1:65" s="13" customFormat="1">
      <c r="B183" s="160"/>
      <c r="D183" s="161" t="s">
        <v>178</v>
      </c>
      <c r="E183" s="162" t="s">
        <v>1</v>
      </c>
      <c r="F183" s="163" t="s">
        <v>3335</v>
      </c>
      <c r="H183" s="164">
        <v>127.4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178</v>
      </c>
      <c r="AU183" s="162" t="s">
        <v>176</v>
      </c>
      <c r="AV183" s="13" t="s">
        <v>176</v>
      </c>
      <c r="AW183" s="13" t="s">
        <v>33</v>
      </c>
      <c r="AX183" s="13" t="s">
        <v>86</v>
      </c>
      <c r="AY183" s="162" t="s">
        <v>169</v>
      </c>
    </row>
    <row r="184" spans="1:65" s="2" customFormat="1" ht="14.4" customHeight="1">
      <c r="A184" s="33"/>
      <c r="B184" s="145"/>
      <c r="C184" s="192" t="s">
        <v>405</v>
      </c>
      <c r="D184" s="192" t="s">
        <v>345</v>
      </c>
      <c r="E184" s="193" t="s">
        <v>3336</v>
      </c>
      <c r="F184" s="194" t="s">
        <v>3337</v>
      </c>
      <c r="G184" s="195" t="s">
        <v>3017</v>
      </c>
      <c r="H184" s="196">
        <v>772.04399999999998</v>
      </c>
      <c r="I184" s="197"/>
      <c r="J184" s="196">
        <f>ROUND(I184*H184,3)</f>
        <v>0</v>
      </c>
      <c r="K184" s="198"/>
      <c r="L184" s="199"/>
      <c r="M184" s="200" t="s">
        <v>1</v>
      </c>
      <c r="N184" s="201" t="s">
        <v>44</v>
      </c>
      <c r="O184" s="59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245</v>
      </c>
      <c r="AT184" s="157" t="s">
        <v>345</v>
      </c>
      <c r="AU184" s="157" t="s">
        <v>176</v>
      </c>
      <c r="AY184" s="18" t="s">
        <v>169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8" t="s">
        <v>176</v>
      </c>
      <c r="BK184" s="159">
        <f>ROUND(I184*H184,3)</f>
        <v>0</v>
      </c>
      <c r="BL184" s="18" t="s">
        <v>175</v>
      </c>
      <c r="BM184" s="157" t="s">
        <v>3338</v>
      </c>
    </row>
    <row r="185" spans="1:65" s="13" customFormat="1">
      <c r="B185" s="160"/>
      <c r="D185" s="161" t="s">
        <v>178</v>
      </c>
      <c r="E185" s="162" t="s">
        <v>1</v>
      </c>
      <c r="F185" s="163" t="s">
        <v>3339</v>
      </c>
      <c r="H185" s="164">
        <v>772.04399999999998</v>
      </c>
      <c r="I185" s="165"/>
      <c r="L185" s="160"/>
      <c r="M185" s="166"/>
      <c r="N185" s="167"/>
      <c r="O185" s="167"/>
      <c r="P185" s="167"/>
      <c r="Q185" s="167"/>
      <c r="R185" s="167"/>
      <c r="S185" s="167"/>
      <c r="T185" s="168"/>
      <c r="AT185" s="162" t="s">
        <v>178</v>
      </c>
      <c r="AU185" s="162" t="s">
        <v>176</v>
      </c>
      <c r="AV185" s="13" t="s">
        <v>176</v>
      </c>
      <c r="AW185" s="13" t="s">
        <v>33</v>
      </c>
      <c r="AX185" s="13" t="s">
        <v>86</v>
      </c>
      <c r="AY185" s="162" t="s">
        <v>169</v>
      </c>
    </row>
    <row r="186" spans="1:65" s="12" customFormat="1" ht="22.75" customHeight="1">
      <c r="B186" s="132"/>
      <c r="D186" s="133" t="s">
        <v>77</v>
      </c>
      <c r="E186" s="143" t="s">
        <v>278</v>
      </c>
      <c r="F186" s="143" t="s">
        <v>1238</v>
      </c>
      <c r="I186" s="135"/>
      <c r="J186" s="144">
        <f>BK186</f>
        <v>0</v>
      </c>
      <c r="L186" s="132"/>
      <c r="M186" s="137"/>
      <c r="N186" s="138"/>
      <c r="O186" s="138"/>
      <c r="P186" s="139">
        <f>SUM(P187:P231)</f>
        <v>0</v>
      </c>
      <c r="Q186" s="138"/>
      <c r="R186" s="139">
        <f>SUM(R187:R231)</f>
        <v>0</v>
      </c>
      <c r="S186" s="138"/>
      <c r="T186" s="140">
        <f>SUM(T187:T231)</f>
        <v>0</v>
      </c>
      <c r="AR186" s="133" t="s">
        <v>86</v>
      </c>
      <c r="AT186" s="141" t="s">
        <v>77</v>
      </c>
      <c r="AU186" s="141" t="s">
        <v>86</v>
      </c>
      <c r="AY186" s="133" t="s">
        <v>169</v>
      </c>
      <c r="BK186" s="142">
        <f>SUM(BK187:BK231)</f>
        <v>0</v>
      </c>
    </row>
    <row r="187" spans="1:65" s="2" customFormat="1" ht="24.15" customHeight="1">
      <c r="A187" s="33"/>
      <c r="B187" s="145"/>
      <c r="C187" s="146" t="s">
        <v>410</v>
      </c>
      <c r="D187" s="146" t="s">
        <v>171</v>
      </c>
      <c r="E187" s="147" t="s">
        <v>3340</v>
      </c>
      <c r="F187" s="148" t="s">
        <v>3341</v>
      </c>
      <c r="G187" s="149" t="s">
        <v>3017</v>
      </c>
      <c r="H187" s="150">
        <v>26</v>
      </c>
      <c r="I187" s="151"/>
      <c r="J187" s="150">
        <f>ROUND(I187*H187,3)</f>
        <v>0</v>
      </c>
      <c r="K187" s="152"/>
      <c r="L187" s="34"/>
      <c r="M187" s="153" t="s">
        <v>1</v>
      </c>
      <c r="N187" s="154" t="s">
        <v>44</v>
      </c>
      <c r="O187" s="59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175</v>
      </c>
      <c r="AT187" s="157" t="s">
        <v>171</v>
      </c>
      <c r="AU187" s="157" t="s">
        <v>176</v>
      </c>
      <c r="AY187" s="18" t="s">
        <v>169</v>
      </c>
      <c r="BE187" s="158">
        <f>IF(N187="základná",J187,0)</f>
        <v>0</v>
      </c>
      <c r="BF187" s="158">
        <f>IF(N187="znížená",J187,0)</f>
        <v>0</v>
      </c>
      <c r="BG187" s="158">
        <f>IF(N187="zákl. prenesená",J187,0)</f>
        <v>0</v>
      </c>
      <c r="BH187" s="158">
        <f>IF(N187="zníž. prenesená",J187,0)</f>
        <v>0</v>
      </c>
      <c r="BI187" s="158">
        <f>IF(N187="nulová",J187,0)</f>
        <v>0</v>
      </c>
      <c r="BJ187" s="18" t="s">
        <v>176</v>
      </c>
      <c r="BK187" s="159">
        <f>ROUND(I187*H187,3)</f>
        <v>0</v>
      </c>
      <c r="BL187" s="18" t="s">
        <v>175</v>
      </c>
      <c r="BM187" s="157" t="s">
        <v>3342</v>
      </c>
    </row>
    <row r="188" spans="1:65" s="2" customFormat="1" ht="24.15" customHeight="1">
      <c r="A188" s="33"/>
      <c r="B188" s="145"/>
      <c r="C188" s="146" t="s">
        <v>426</v>
      </c>
      <c r="D188" s="146" t="s">
        <v>171</v>
      </c>
      <c r="E188" s="147" t="s">
        <v>3343</v>
      </c>
      <c r="F188" s="148" t="s">
        <v>3344</v>
      </c>
      <c r="G188" s="149" t="s">
        <v>3017</v>
      </c>
      <c r="H188" s="150">
        <v>26</v>
      </c>
      <c r="I188" s="151"/>
      <c r="J188" s="150">
        <f>ROUND(I188*H188,3)</f>
        <v>0</v>
      </c>
      <c r="K188" s="152"/>
      <c r="L188" s="34"/>
      <c r="M188" s="153" t="s">
        <v>1</v>
      </c>
      <c r="N188" s="154" t="s">
        <v>44</v>
      </c>
      <c r="O188" s="59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7" t="s">
        <v>175</v>
      </c>
      <c r="AT188" s="157" t="s">
        <v>171</v>
      </c>
      <c r="AU188" s="157" t="s">
        <v>176</v>
      </c>
      <c r="AY188" s="18" t="s">
        <v>169</v>
      </c>
      <c r="BE188" s="158">
        <f>IF(N188="základná",J188,0)</f>
        <v>0</v>
      </c>
      <c r="BF188" s="158">
        <f>IF(N188="znížená",J188,0)</f>
        <v>0</v>
      </c>
      <c r="BG188" s="158">
        <f>IF(N188="zákl. prenesená",J188,0)</f>
        <v>0</v>
      </c>
      <c r="BH188" s="158">
        <f>IF(N188="zníž. prenesená",J188,0)</f>
        <v>0</v>
      </c>
      <c r="BI188" s="158">
        <f>IF(N188="nulová",J188,0)</f>
        <v>0</v>
      </c>
      <c r="BJ188" s="18" t="s">
        <v>176</v>
      </c>
      <c r="BK188" s="159">
        <f>ROUND(I188*H188,3)</f>
        <v>0</v>
      </c>
      <c r="BL188" s="18" t="s">
        <v>175</v>
      </c>
      <c r="BM188" s="157" t="s">
        <v>3345</v>
      </c>
    </row>
    <row r="189" spans="1:65" s="2" customFormat="1" ht="24.15" customHeight="1">
      <c r="A189" s="33"/>
      <c r="B189" s="145"/>
      <c r="C189" s="146" t="s">
        <v>437</v>
      </c>
      <c r="D189" s="146" t="s">
        <v>171</v>
      </c>
      <c r="E189" s="147" t="s">
        <v>3346</v>
      </c>
      <c r="F189" s="148" t="s">
        <v>3347</v>
      </c>
      <c r="G189" s="149" t="s">
        <v>3017</v>
      </c>
      <c r="H189" s="150">
        <v>780</v>
      </c>
      <c r="I189" s="151"/>
      <c r="J189" s="150">
        <f>ROUND(I189*H189,3)</f>
        <v>0</v>
      </c>
      <c r="K189" s="152"/>
      <c r="L189" s="34"/>
      <c r="M189" s="153" t="s">
        <v>1</v>
      </c>
      <c r="N189" s="154" t="s">
        <v>44</v>
      </c>
      <c r="O189" s="59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7" t="s">
        <v>175</v>
      </c>
      <c r="AT189" s="157" t="s">
        <v>171</v>
      </c>
      <c r="AU189" s="157" t="s">
        <v>176</v>
      </c>
      <c r="AY189" s="18" t="s">
        <v>169</v>
      </c>
      <c r="BE189" s="158">
        <f>IF(N189="základná",J189,0)</f>
        <v>0</v>
      </c>
      <c r="BF189" s="158">
        <f>IF(N189="znížená",J189,0)</f>
        <v>0</v>
      </c>
      <c r="BG189" s="158">
        <f>IF(N189="zákl. prenesená",J189,0)</f>
        <v>0</v>
      </c>
      <c r="BH189" s="158">
        <f>IF(N189="zníž. prenesená",J189,0)</f>
        <v>0</v>
      </c>
      <c r="BI189" s="158">
        <f>IF(N189="nulová",J189,0)</f>
        <v>0</v>
      </c>
      <c r="BJ189" s="18" t="s">
        <v>176</v>
      </c>
      <c r="BK189" s="159">
        <f>ROUND(I189*H189,3)</f>
        <v>0</v>
      </c>
      <c r="BL189" s="18" t="s">
        <v>175</v>
      </c>
      <c r="BM189" s="157" t="s">
        <v>3348</v>
      </c>
    </row>
    <row r="190" spans="1:65" s="13" customFormat="1">
      <c r="B190" s="160"/>
      <c r="D190" s="161" t="s">
        <v>178</v>
      </c>
      <c r="E190" s="162" t="s">
        <v>1</v>
      </c>
      <c r="F190" s="163" t="s">
        <v>3349</v>
      </c>
      <c r="H190" s="164">
        <v>780</v>
      </c>
      <c r="I190" s="165"/>
      <c r="L190" s="160"/>
      <c r="M190" s="166"/>
      <c r="N190" s="167"/>
      <c r="O190" s="167"/>
      <c r="P190" s="167"/>
      <c r="Q190" s="167"/>
      <c r="R190" s="167"/>
      <c r="S190" s="167"/>
      <c r="T190" s="168"/>
      <c r="AT190" s="162" t="s">
        <v>178</v>
      </c>
      <c r="AU190" s="162" t="s">
        <v>176</v>
      </c>
      <c r="AV190" s="13" t="s">
        <v>176</v>
      </c>
      <c r="AW190" s="13" t="s">
        <v>33</v>
      </c>
      <c r="AX190" s="13" t="s">
        <v>86</v>
      </c>
      <c r="AY190" s="162" t="s">
        <v>169</v>
      </c>
    </row>
    <row r="191" spans="1:65" s="2" customFormat="1" ht="24.15" customHeight="1">
      <c r="A191" s="33"/>
      <c r="B191" s="145"/>
      <c r="C191" s="146" t="s">
        <v>444</v>
      </c>
      <c r="D191" s="146" t="s">
        <v>171</v>
      </c>
      <c r="E191" s="147" t="s">
        <v>3350</v>
      </c>
      <c r="F191" s="148" t="s">
        <v>3351</v>
      </c>
      <c r="G191" s="149" t="s">
        <v>3017</v>
      </c>
      <c r="H191" s="150">
        <v>780</v>
      </c>
      <c r="I191" s="151"/>
      <c r="J191" s="150">
        <f>ROUND(I191*H191,3)</f>
        <v>0</v>
      </c>
      <c r="K191" s="152"/>
      <c r="L191" s="34"/>
      <c r="M191" s="153" t="s">
        <v>1</v>
      </c>
      <c r="N191" s="154" t="s">
        <v>44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175</v>
      </c>
      <c r="AT191" s="157" t="s">
        <v>171</v>
      </c>
      <c r="AU191" s="157" t="s">
        <v>176</v>
      </c>
      <c r="AY191" s="18" t="s">
        <v>169</v>
      </c>
      <c r="BE191" s="158">
        <f>IF(N191="základná",J191,0)</f>
        <v>0</v>
      </c>
      <c r="BF191" s="158">
        <f>IF(N191="znížená",J191,0)</f>
        <v>0</v>
      </c>
      <c r="BG191" s="158">
        <f>IF(N191="zákl. prenesená",J191,0)</f>
        <v>0</v>
      </c>
      <c r="BH191" s="158">
        <f>IF(N191="zníž. prenesená",J191,0)</f>
        <v>0</v>
      </c>
      <c r="BI191" s="158">
        <f>IF(N191="nulová",J191,0)</f>
        <v>0</v>
      </c>
      <c r="BJ191" s="18" t="s">
        <v>176</v>
      </c>
      <c r="BK191" s="159">
        <f>ROUND(I191*H191,3)</f>
        <v>0</v>
      </c>
      <c r="BL191" s="18" t="s">
        <v>175</v>
      </c>
      <c r="BM191" s="157" t="s">
        <v>3352</v>
      </c>
    </row>
    <row r="192" spans="1:65" s="2" customFormat="1" ht="24.15" customHeight="1">
      <c r="A192" s="33"/>
      <c r="B192" s="145"/>
      <c r="C192" s="146" t="s">
        <v>468</v>
      </c>
      <c r="D192" s="146" t="s">
        <v>171</v>
      </c>
      <c r="E192" s="147" t="s">
        <v>3353</v>
      </c>
      <c r="F192" s="148" t="s">
        <v>3354</v>
      </c>
      <c r="G192" s="149" t="s">
        <v>3017</v>
      </c>
      <c r="H192" s="150">
        <v>2</v>
      </c>
      <c r="I192" s="151"/>
      <c r="J192" s="150">
        <f>ROUND(I192*H192,3)</f>
        <v>0</v>
      </c>
      <c r="K192" s="152"/>
      <c r="L192" s="34"/>
      <c r="M192" s="153" t="s">
        <v>1</v>
      </c>
      <c r="N192" s="154" t="s">
        <v>44</v>
      </c>
      <c r="O192" s="59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175</v>
      </c>
      <c r="AT192" s="157" t="s">
        <v>171</v>
      </c>
      <c r="AU192" s="157" t="s">
        <v>176</v>
      </c>
      <c r="AY192" s="18" t="s">
        <v>169</v>
      </c>
      <c r="BE192" s="158">
        <f>IF(N192="základná",J192,0)</f>
        <v>0</v>
      </c>
      <c r="BF192" s="158">
        <f>IF(N192="znížená",J192,0)</f>
        <v>0</v>
      </c>
      <c r="BG192" s="158">
        <f>IF(N192="zákl. prenesená",J192,0)</f>
        <v>0</v>
      </c>
      <c r="BH192" s="158">
        <f>IF(N192="zníž. prenesená",J192,0)</f>
        <v>0</v>
      </c>
      <c r="BI192" s="158">
        <f>IF(N192="nulová",J192,0)</f>
        <v>0</v>
      </c>
      <c r="BJ192" s="18" t="s">
        <v>176</v>
      </c>
      <c r="BK192" s="159">
        <f>ROUND(I192*H192,3)</f>
        <v>0</v>
      </c>
      <c r="BL192" s="18" t="s">
        <v>175</v>
      </c>
      <c r="BM192" s="157" t="s">
        <v>3355</v>
      </c>
    </row>
    <row r="193" spans="1:65" s="13" customFormat="1">
      <c r="B193" s="160"/>
      <c r="D193" s="161" t="s">
        <v>178</v>
      </c>
      <c r="E193" s="162" t="s">
        <v>1</v>
      </c>
      <c r="F193" s="163" t="s">
        <v>3356</v>
      </c>
      <c r="H193" s="164">
        <v>2</v>
      </c>
      <c r="I193" s="165"/>
      <c r="L193" s="160"/>
      <c r="M193" s="166"/>
      <c r="N193" s="167"/>
      <c r="O193" s="167"/>
      <c r="P193" s="167"/>
      <c r="Q193" s="167"/>
      <c r="R193" s="167"/>
      <c r="S193" s="167"/>
      <c r="T193" s="168"/>
      <c r="AT193" s="162" t="s">
        <v>178</v>
      </c>
      <c r="AU193" s="162" t="s">
        <v>176</v>
      </c>
      <c r="AV193" s="13" t="s">
        <v>176</v>
      </c>
      <c r="AW193" s="13" t="s">
        <v>33</v>
      </c>
      <c r="AX193" s="13" t="s">
        <v>86</v>
      </c>
      <c r="AY193" s="162" t="s">
        <v>169</v>
      </c>
    </row>
    <row r="194" spans="1:65" s="2" customFormat="1" ht="14.4" customHeight="1">
      <c r="A194" s="33"/>
      <c r="B194" s="145"/>
      <c r="C194" s="192" t="s">
        <v>476</v>
      </c>
      <c r="D194" s="192" t="s">
        <v>345</v>
      </c>
      <c r="E194" s="193" t="s">
        <v>3357</v>
      </c>
      <c r="F194" s="194" t="s">
        <v>3358</v>
      </c>
      <c r="G194" s="195" t="s">
        <v>3017</v>
      </c>
      <c r="H194" s="196">
        <v>1</v>
      </c>
      <c r="I194" s="197"/>
      <c r="J194" s="196">
        <f>ROUND(I194*H194,3)</f>
        <v>0</v>
      </c>
      <c r="K194" s="198"/>
      <c r="L194" s="199"/>
      <c r="M194" s="200" t="s">
        <v>1</v>
      </c>
      <c r="N194" s="201" t="s">
        <v>44</v>
      </c>
      <c r="O194" s="59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245</v>
      </c>
      <c r="AT194" s="157" t="s">
        <v>345</v>
      </c>
      <c r="AU194" s="157" t="s">
        <v>176</v>
      </c>
      <c r="AY194" s="18" t="s">
        <v>169</v>
      </c>
      <c r="BE194" s="158">
        <f>IF(N194="základná",J194,0)</f>
        <v>0</v>
      </c>
      <c r="BF194" s="158">
        <f>IF(N194="znížená",J194,0)</f>
        <v>0</v>
      </c>
      <c r="BG194" s="158">
        <f>IF(N194="zákl. prenesená",J194,0)</f>
        <v>0</v>
      </c>
      <c r="BH194" s="158">
        <f>IF(N194="zníž. prenesená",J194,0)</f>
        <v>0</v>
      </c>
      <c r="BI194" s="158">
        <f>IF(N194="nulová",J194,0)</f>
        <v>0</v>
      </c>
      <c r="BJ194" s="18" t="s">
        <v>176</v>
      </c>
      <c r="BK194" s="159">
        <f>ROUND(I194*H194,3)</f>
        <v>0</v>
      </c>
      <c r="BL194" s="18" t="s">
        <v>175</v>
      </c>
      <c r="BM194" s="157" t="s">
        <v>3359</v>
      </c>
    </row>
    <row r="195" spans="1:65" s="2" customFormat="1" ht="24.15" customHeight="1">
      <c r="A195" s="33"/>
      <c r="B195" s="145"/>
      <c r="C195" s="192" t="s">
        <v>482</v>
      </c>
      <c r="D195" s="192" t="s">
        <v>345</v>
      </c>
      <c r="E195" s="193" t="s">
        <v>3360</v>
      </c>
      <c r="F195" s="194" t="s">
        <v>3361</v>
      </c>
      <c r="G195" s="195" t="s">
        <v>3017</v>
      </c>
      <c r="H195" s="196">
        <v>1</v>
      </c>
      <c r="I195" s="197"/>
      <c r="J195" s="196">
        <f>ROUND(I195*H195,3)</f>
        <v>0</v>
      </c>
      <c r="K195" s="198"/>
      <c r="L195" s="199"/>
      <c r="M195" s="200" t="s">
        <v>1</v>
      </c>
      <c r="N195" s="201" t="s">
        <v>44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245</v>
      </c>
      <c r="AT195" s="157" t="s">
        <v>345</v>
      </c>
      <c r="AU195" s="157" t="s">
        <v>176</v>
      </c>
      <c r="AY195" s="18" t="s">
        <v>169</v>
      </c>
      <c r="BE195" s="158">
        <f>IF(N195="základná",J195,0)</f>
        <v>0</v>
      </c>
      <c r="BF195" s="158">
        <f>IF(N195="znížená",J195,0)</f>
        <v>0</v>
      </c>
      <c r="BG195" s="158">
        <f>IF(N195="zákl. prenesená",J195,0)</f>
        <v>0</v>
      </c>
      <c r="BH195" s="158">
        <f>IF(N195="zníž. prenesená",J195,0)</f>
        <v>0</v>
      </c>
      <c r="BI195" s="158">
        <f>IF(N195="nulová",J195,0)</f>
        <v>0</v>
      </c>
      <c r="BJ195" s="18" t="s">
        <v>176</v>
      </c>
      <c r="BK195" s="159">
        <f>ROUND(I195*H195,3)</f>
        <v>0</v>
      </c>
      <c r="BL195" s="18" t="s">
        <v>175</v>
      </c>
      <c r="BM195" s="157" t="s">
        <v>3362</v>
      </c>
    </row>
    <row r="196" spans="1:65" s="2" customFormat="1" ht="24.15" customHeight="1">
      <c r="A196" s="33"/>
      <c r="B196" s="145"/>
      <c r="C196" s="146" t="s">
        <v>487</v>
      </c>
      <c r="D196" s="146" t="s">
        <v>171</v>
      </c>
      <c r="E196" s="147" t="s">
        <v>3363</v>
      </c>
      <c r="F196" s="148" t="s">
        <v>3364</v>
      </c>
      <c r="G196" s="149" t="s">
        <v>3017</v>
      </c>
      <c r="H196" s="150">
        <v>1</v>
      </c>
      <c r="I196" s="151"/>
      <c r="J196" s="150">
        <f>ROUND(I196*H196,3)</f>
        <v>0</v>
      </c>
      <c r="K196" s="152"/>
      <c r="L196" s="34"/>
      <c r="M196" s="153" t="s">
        <v>1</v>
      </c>
      <c r="N196" s="154" t="s">
        <v>44</v>
      </c>
      <c r="O196" s="59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175</v>
      </c>
      <c r="AT196" s="157" t="s">
        <v>171</v>
      </c>
      <c r="AU196" s="157" t="s">
        <v>176</v>
      </c>
      <c r="AY196" s="18" t="s">
        <v>169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8" t="s">
        <v>176</v>
      </c>
      <c r="BK196" s="159">
        <f>ROUND(I196*H196,3)</f>
        <v>0</v>
      </c>
      <c r="BL196" s="18" t="s">
        <v>175</v>
      </c>
      <c r="BM196" s="157" t="s">
        <v>3365</v>
      </c>
    </row>
    <row r="197" spans="1:65" s="2" customFormat="1" ht="14.4" customHeight="1">
      <c r="A197" s="33"/>
      <c r="B197" s="145"/>
      <c r="C197" s="192" t="s">
        <v>491</v>
      </c>
      <c r="D197" s="192" t="s">
        <v>345</v>
      </c>
      <c r="E197" s="193" t="s">
        <v>3366</v>
      </c>
      <c r="F197" s="194" t="s">
        <v>3367</v>
      </c>
      <c r="G197" s="195" t="s">
        <v>353</v>
      </c>
      <c r="H197" s="196">
        <v>3.5</v>
      </c>
      <c r="I197" s="197"/>
      <c r="J197" s="196">
        <f>ROUND(I197*H197,3)</f>
        <v>0</v>
      </c>
      <c r="K197" s="198"/>
      <c r="L197" s="199"/>
      <c r="M197" s="200" t="s">
        <v>1</v>
      </c>
      <c r="N197" s="201" t="s">
        <v>44</v>
      </c>
      <c r="O197" s="59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245</v>
      </c>
      <c r="AT197" s="157" t="s">
        <v>345</v>
      </c>
      <c r="AU197" s="157" t="s">
        <v>176</v>
      </c>
      <c r="AY197" s="18" t="s">
        <v>169</v>
      </c>
      <c r="BE197" s="158">
        <f>IF(N197="základná",J197,0)</f>
        <v>0</v>
      </c>
      <c r="BF197" s="158">
        <f>IF(N197="znížená",J197,0)</f>
        <v>0</v>
      </c>
      <c r="BG197" s="158">
        <f>IF(N197="zákl. prenesená",J197,0)</f>
        <v>0</v>
      </c>
      <c r="BH197" s="158">
        <f>IF(N197="zníž. prenesená",J197,0)</f>
        <v>0</v>
      </c>
      <c r="BI197" s="158">
        <f>IF(N197="nulová",J197,0)</f>
        <v>0</v>
      </c>
      <c r="BJ197" s="18" t="s">
        <v>176</v>
      </c>
      <c r="BK197" s="159">
        <f>ROUND(I197*H197,3)</f>
        <v>0</v>
      </c>
      <c r="BL197" s="18" t="s">
        <v>175</v>
      </c>
      <c r="BM197" s="157" t="s">
        <v>3368</v>
      </c>
    </row>
    <row r="198" spans="1:65" s="13" customFormat="1">
      <c r="B198" s="160"/>
      <c r="D198" s="161" t="s">
        <v>178</v>
      </c>
      <c r="E198" s="162" t="s">
        <v>1</v>
      </c>
      <c r="F198" s="163" t="s">
        <v>3369</v>
      </c>
      <c r="H198" s="164">
        <v>3.5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178</v>
      </c>
      <c r="AU198" s="162" t="s">
        <v>176</v>
      </c>
      <c r="AV198" s="13" t="s">
        <v>176</v>
      </c>
      <c r="AW198" s="13" t="s">
        <v>33</v>
      </c>
      <c r="AX198" s="13" t="s">
        <v>86</v>
      </c>
      <c r="AY198" s="162" t="s">
        <v>169</v>
      </c>
    </row>
    <row r="199" spans="1:65" s="2" customFormat="1" ht="24.15" customHeight="1">
      <c r="A199" s="33"/>
      <c r="B199" s="145"/>
      <c r="C199" s="146" t="s">
        <v>504</v>
      </c>
      <c r="D199" s="146" t="s">
        <v>171</v>
      </c>
      <c r="E199" s="147" t="s">
        <v>3370</v>
      </c>
      <c r="F199" s="148" t="s">
        <v>3371</v>
      </c>
      <c r="G199" s="149" t="s">
        <v>353</v>
      </c>
      <c r="H199" s="150">
        <v>25.8</v>
      </c>
      <c r="I199" s="151"/>
      <c r="J199" s="150">
        <f>ROUND(I199*H199,3)</f>
        <v>0</v>
      </c>
      <c r="K199" s="152"/>
      <c r="L199" s="34"/>
      <c r="M199" s="153" t="s">
        <v>1</v>
      </c>
      <c r="N199" s="154" t="s">
        <v>44</v>
      </c>
      <c r="O199" s="59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175</v>
      </c>
      <c r="AT199" s="157" t="s">
        <v>171</v>
      </c>
      <c r="AU199" s="157" t="s">
        <v>176</v>
      </c>
      <c r="AY199" s="18" t="s">
        <v>169</v>
      </c>
      <c r="BE199" s="158">
        <f>IF(N199="základná",J199,0)</f>
        <v>0</v>
      </c>
      <c r="BF199" s="158">
        <f>IF(N199="znížená",J199,0)</f>
        <v>0</v>
      </c>
      <c r="BG199" s="158">
        <f>IF(N199="zákl. prenesená",J199,0)</f>
        <v>0</v>
      </c>
      <c r="BH199" s="158">
        <f>IF(N199="zníž. prenesená",J199,0)</f>
        <v>0</v>
      </c>
      <c r="BI199" s="158">
        <f>IF(N199="nulová",J199,0)</f>
        <v>0</v>
      </c>
      <c r="BJ199" s="18" t="s">
        <v>176</v>
      </c>
      <c r="BK199" s="159">
        <f>ROUND(I199*H199,3)</f>
        <v>0</v>
      </c>
      <c r="BL199" s="18" t="s">
        <v>175</v>
      </c>
      <c r="BM199" s="157" t="s">
        <v>3372</v>
      </c>
    </row>
    <row r="200" spans="1:65" s="13" customFormat="1">
      <c r="B200" s="160"/>
      <c r="D200" s="161" t="s">
        <v>178</v>
      </c>
      <c r="E200" s="162" t="s">
        <v>1</v>
      </c>
      <c r="F200" s="163" t="s">
        <v>3373</v>
      </c>
      <c r="H200" s="164">
        <v>25.8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178</v>
      </c>
      <c r="AU200" s="162" t="s">
        <v>176</v>
      </c>
      <c r="AV200" s="13" t="s">
        <v>176</v>
      </c>
      <c r="AW200" s="13" t="s">
        <v>33</v>
      </c>
      <c r="AX200" s="13" t="s">
        <v>86</v>
      </c>
      <c r="AY200" s="162" t="s">
        <v>169</v>
      </c>
    </row>
    <row r="201" spans="1:65" s="2" customFormat="1" ht="24.15" customHeight="1">
      <c r="A201" s="33"/>
      <c r="B201" s="145"/>
      <c r="C201" s="146" t="s">
        <v>512</v>
      </c>
      <c r="D201" s="146" t="s">
        <v>171</v>
      </c>
      <c r="E201" s="147" t="s">
        <v>3374</v>
      </c>
      <c r="F201" s="148" t="s">
        <v>3375</v>
      </c>
      <c r="G201" s="149" t="s">
        <v>353</v>
      </c>
      <c r="H201" s="150">
        <v>25.8</v>
      </c>
      <c r="I201" s="151"/>
      <c r="J201" s="150">
        <f>ROUND(I201*H201,3)</f>
        <v>0</v>
      </c>
      <c r="K201" s="152"/>
      <c r="L201" s="34"/>
      <c r="M201" s="153" t="s">
        <v>1</v>
      </c>
      <c r="N201" s="154" t="s">
        <v>44</v>
      </c>
      <c r="O201" s="59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175</v>
      </c>
      <c r="AT201" s="157" t="s">
        <v>171</v>
      </c>
      <c r="AU201" s="157" t="s">
        <v>176</v>
      </c>
      <c r="AY201" s="18" t="s">
        <v>169</v>
      </c>
      <c r="BE201" s="158">
        <f>IF(N201="základná",J201,0)</f>
        <v>0</v>
      </c>
      <c r="BF201" s="158">
        <f>IF(N201="znížená",J201,0)</f>
        <v>0</v>
      </c>
      <c r="BG201" s="158">
        <f>IF(N201="zákl. prenesená",J201,0)</f>
        <v>0</v>
      </c>
      <c r="BH201" s="158">
        <f>IF(N201="zníž. prenesená",J201,0)</f>
        <v>0</v>
      </c>
      <c r="BI201" s="158">
        <f>IF(N201="nulová",J201,0)</f>
        <v>0</v>
      </c>
      <c r="BJ201" s="18" t="s">
        <v>176</v>
      </c>
      <c r="BK201" s="159">
        <f>ROUND(I201*H201,3)</f>
        <v>0</v>
      </c>
      <c r="BL201" s="18" t="s">
        <v>175</v>
      </c>
      <c r="BM201" s="157" t="s">
        <v>3376</v>
      </c>
    </row>
    <row r="202" spans="1:65" s="2" customFormat="1" ht="24.15" customHeight="1">
      <c r="A202" s="33"/>
      <c r="B202" s="145"/>
      <c r="C202" s="146" t="s">
        <v>521</v>
      </c>
      <c r="D202" s="146" t="s">
        <v>171</v>
      </c>
      <c r="E202" s="147" t="s">
        <v>3377</v>
      </c>
      <c r="F202" s="148" t="s">
        <v>3378</v>
      </c>
      <c r="G202" s="149" t="s">
        <v>328</v>
      </c>
      <c r="H202" s="150">
        <v>2</v>
      </c>
      <c r="I202" s="151"/>
      <c r="J202" s="150">
        <f>ROUND(I202*H202,3)</f>
        <v>0</v>
      </c>
      <c r="K202" s="152"/>
      <c r="L202" s="34"/>
      <c r="M202" s="153" t="s">
        <v>1</v>
      </c>
      <c r="N202" s="154" t="s">
        <v>44</v>
      </c>
      <c r="O202" s="59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175</v>
      </c>
      <c r="AT202" s="157" t="s">
        <v>171</v>
      </c>
      <c r="AU202" s="157" t="s">
        <v>176</v>
      </c>
      <c r="AY202" s="18" t="s">
        <v>169</v>
      </c>
      <c r="BE202" s="158">
        <f>IF(N202="základná",J202,0)</f>
        <v>0</v>
      </c>
      <c r="BF202" s="158">
        <f>IF(N202="znížená",J202,0)</f>
        <v>0</v>
      </c>
      <c r="BG202" s="158">
        <f>IF(N202="zákl. prenesená",J202,0)</f>
        <v>0</v>
      </c>
      <c r="BH202" s="158">
        <f>IF(N202="zníž. prenesená",J202,0)</f>
        <v>0</v>
      </c>
      <c r="BI202" s="158">
        <f>IF(N202="nulová",J202,0)</f>
        <v>0</v>
      </c>
      <c r="BJ202" s="18" t="s">
        <v>176</v>
      </c>
      <c r="BK202" s="159">
        <f>ROUND(I202*H202,3)</f>
        <v>0</v>
      </c>
      <c r="BL202" s="18" t="s">
        <v>175</v>
      </c>
      <c r="BM202" s="157" t="s">
        <v>3379</v>
      </c>
    </row>
    <row r="203" spans="1:65" s="13" customFormat="1">
      <c r="B203" s="160"/>
      <c r="D203" s="161" t="s">
        <v>178</v>
      </c>
      <c r="E203" s="162" t="s">
        <v>1</v>
      </c>
      <c r="F203" s="163" t="s">
        <v>3380</v>
      </c>
      <c r="H203" s="164">
        <v>2</v>
      </c>
      <c r="I203" s="165"/>
      <c r="L203" s="160"/>
      <c r="M203" s="166"/>
      <c r="N203" s="167"/>
      <c r="O203" s="167"/>
      <c r="P203" s="167"/>
      <c r="Q203" s="167"/>
      <c r="R203" s="167"/>
      <c r="S203" s="167"/>
      <c r="T203" s="168"/>
      <c r="AT203" s="162" t="s">
        <v>178</v>
      </c>
      <c r="AU203" s="162" t="s">
        <v>176</v>
      </c>
      <c r="AV203" s="13" t="s">
        <v>176</v>
      </c>
      <c r="AW203" s="13" t="s">
        <v>33</v>
      </c>
      <c r="AX203" s="13" t="s">
        <v>86</v>
      </c>
      <c r="AY203" s="162" t="s">
        <v>169</v>
      </c>
    </row>
    <row r="204" spans="1:65" s="2" customFormat="1" ht="24.15" customHeight="1">
      <c r="A204" s="33"/>
      <c r="B204" s="145"/>
      <c r="C204" s="146" t="s">
        <v>525</v>
      </c>
      <c r="D204" s="146" t="s">
        <v>171</v>
      </c>
      <c r="E204" s="147" t="s">
        <v>3381</v>
      </c>
      <c r="F204" s="148" t="s">
        <v>3382</v>
      </c>
      <c r="G204" s="149" t="s">
        <v>328</v>
      </c>
      <c r="H204" s="150">
        <v>2</v>
      </c>
      <c r="I204" s="151"/>
      <c r="J204" s="150">
        <f>ROUND(I204*H204,3)</f>
        <v>0</v>
      </c>
      <c r="K204" s="152"/>
      <c r="L204" s="34"/>
      <c r="M204" s="153" t="s">
        <v>1</v>
      </c>
      <c r="N204" s="154" t="s">
        <v>44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175</v>
      </c>
      <c r="AT204" s="157" t="s">
        <v>171</v>
      </c>
      <c r="AU204" s="157" t="s">
        <v>176</v>
      </c>
      <c r="AY204" s="18" t="s">
        <v>169</v>
      </c>
      <c r="BE204" s="158">
        <f>IF(N204="základná",J204,0)</f>
        <v>0</v>
      </c>
      <c r="BF204" s="158">
        <f>IF(N204="znížená",J204,0)</f>
        <v>0</v>
      </c>
      <c r="BG204" s="158">
        <f>IF(N204="zákl. prenesená",J204,0)</f>
        <v>0</v>
      </c>
      <c r="BH204" s="158">
        <f>IF(N204="zníž. prenesená",J204,0)</f>
        <v>0</v>
      </c>
      <c r="BI204" s="158">
        <f>IF(N204="nulová",J204,0)</f>
        <v>0</v>
      </c>
      <c r="BJ204" s="18" t="s">
        <v>176</v>
      </c>
      <c r="BK204" s="159">
        <f>ROUND(I204*H204,3)</f>
        <v>0</v>
      </c>
      <c r="BL204" s="18" t="s">
        <v>175</v>
      </c>
      <c r="BM204" s="157" t="s">
        <v>3383</v>
      </c>
    </row>
    <row r="205" spans="1:65" s="2" customFormat="1" ht="24.15" customHeight="1">
      <c r="A205" s="33"/>
      <c r="B205" s="145"/>
      <c r="C205" s="146" t="s">
        <v>531</v>
      </c>
      <c r="D205" s="146" t="s">
        <v>171</v>
      </c>
      <c r="E205" s="147" t="s">
        <v>3384</v>
      </c>
      <c r="F205" s="148" t="s">
        <v>3385</v>
      </c>
      <c r="G205" s="149" t="s">
        <v>353</v>
      </c>
      <c r="H205" s="150">
        <v>25.8</v>
      </c>
      <c r="I205" s="151"/>
      <c r="J205" s="150">
        <f>ROUND(I205*H205,3)</f>
        <v>0</v>
      </c>
      <c r="K205" s="152"/>
      <c r="L205" s="34"/>
      <c r="M205" s="153" t="s">
        <v>1</v>
      </c>
      <c r="N205" s="154" t="s">
        <v>44</v>
      </c>
      <c r="O205" s="59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175</v>
      </c>
      <c r="AT205" s="157" t="s">
        <v>171</v>
      </c>
      <c r="AU205" s="157" t="s">
        <v>176</v>
      </c>
      <c r="AY205" s="18" t="s">
        <v>169</v>
      </c>
      <c r="BE205" s="158">
        <f>IF(N205="základná",J205,0)</f>
        <v>0</v>
      </c>
      <c r="BF205" s="158">
        <f>IF(N205="znížená",J205,0)</f>
        <v>0</v>
      </c>
      <c r="BG205" s="158">
        <f>IF(N205="zákl. prenesená",J205,0)</f>
        <v>0</v>
      </c>
      <c r="BH205" s="158">
        <f>IF(N205="zníž. prenesená",J205,0)</f>
        <v>0</v>
      </c>
      <c r="BI205" s="158">
        <f>IF(N205="nulová",J205,0)</f>
        <v>0</v>
      </c>
      <c r="BJ205" s="18" t="s">
        <v>176</v>
      </c>
      <c r="BK205" s="159">
        <f>ROUND(I205*H205,3)</f>
        <v>0</v>
      </c>
      <c r="BL205" s="18" t="s">
        <v>175</v>
      </c>
      <c r="BM205" s="157" t="s">
        <v>3386</v>
      </c>
    </row>
    <row r="206" spans="1:65" s="2" customFormat="1" ht="24.15" customHeight="1">
      <c r="A206" s="33"/>
      <c r="B206" s="145"/>
      <c r="C206" s="146" t="s">
        <v>537</v>
      </c>
      <c r="D206" s="146" t="s">
        <v>171</v>
      </c>
      <c r="E206" s="147" t="s">
        <v>3387</v>
      </c>
      <c r="F206" s="148" t="s">
        <v>3388</v>
      </c>
      <c r="G206" s="149" t="s">
        <v>328</v>
      </c>
      <c r="H206" s="150">
        <v>2</v>
      </c>
      <c r="I206" s="151"/>
      <c r="J206" s="150">
        <f>ROUND(I206*H206,3)</f>
        <v>0</v>
      </c>
      <c r="K206" s="152"/>
      <c r="L206" s="34"/>
      <c r="M206" s="153" t="s">
        <v>1</v>
      </c>
      <c r="N206" s="154" t="s">
        <v>44</v>
      </c>
      <c r="O206" s="59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7" t="s">
        <v>175</v>
      </c>
      <c r="AT206" s="157" t="s">
        <v>171</v>
      </c>
      <c r="AU206" s="157" t="s">
        <v>176</v>
      </c>
      <c r="AY206" s="18" t="s">
        <v>169</v>
      </c>
      <c r="BE206" s="158">
        <f>IF(N206="základná",J206,0)</f>
        <v>0</v>
      </c>
      <c r="BF206" s="158">
        <f>IF(N206="znížená",J206,0)</f>
        <v>0</v>
      </c>
      <c r="BG206" s="158">
        <f>IF(N206="zákl. prenesená",J206,0)</f>
        <v>0</v>
      </c>
      <c r="BH206" s="158">
        <f>IF(N206="zníž. prenesená",J206,0)</f>
        <v>0</v>
      </c>
      <c r="BI206" s="158">
        <f>IF(N206="nulová",J206,0)</f>
        <v>0</v>
      </c>
      <c r="BJ206" s="18" t="s">
        <v>176</v>
      </c>
      <c r="BK206" s="159">
        <f>ROUND(I206*H206,3)</f>
        <v>0</v>
      </c>
      <c r="BL206" s="18" t="s">
        <v>175</v>
      </c>
      <c r="BM206" s="157" t="s">
        <v>3389</v>
      </c>
    </row>
    <row r="207" spans="1:65" s="2" customFormat="1" ht="24.15" customHeight="1">
      <c r="A207" s="33"/>
      <c r="B207" s="145"/>
      <c r="C207" s="146" t="s">
        <v>545</v>
      </c>
      <c r="D207" s="146" t="s">
        <v>171</v>
      </c>
      <c r="E207" s="147" t="s">
        <v>3390</v>
      </c>
      <c r="F207" s="148" t="s">
        <v>3391</v>
      </c>
      <c r="G207" s="149" t="s">
        <v>353</v>
      </c>
      <c r="H207" s="150">
        <v>93.4</v>
      </c>
      <c r="I207" s="151"/>
      <c r="J207" s="150">
        <f>ROUND(I207*H207,3)</f>
        <v>0</v>
      </c>
      <c r="K207" s="152"/>
      <c r="L207" s="34"/>
      <c r="M207" s="153" t="s">
        <v>1</v>
      </c>
      <c r="N207" s="154" t="s">
        <v>44</v>
      </c>
      <c r="O207" s="59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175</v>
      </c>
      <c r="AT207" s="157" t="s">
        <v>171</v>
      </c>
      <c r="AU207" s="157" t="s">
        <v>176</v>
      </c>
      <c r="AY207" s="18" t="s">
        <v>169</v>
      </c>
      <c r="BE207" s="158">
        <f>IF(N207="základná",J207,0)</f>
        <v>0</v>
      </c>
      <c r="BF207" s="158">
        <f>IF(N207="znížená",J207,0)</f>
        <v>0</v>
      </c>
      <c r="BG207" s="158">
        <f>IF(N207="zákl. prenesená",J207,0)</f>
        <v>0</v>
      </c>
      <c r="BH207" s="158">
        <f>IF(N207="zníž. prenesená",J207,0)</f>
        <v>0</v>
      </c>
      <c r="BI207" s="158">
        <f>IF(N207="nulová",J207,0)</f>
        <v>0</v>
      </c>
      <c r="BJ207" s="18" t="s">
        <v>176</v>
      </c>
      <c r="BK207" s="159">
        <f>ROUND(I207*H207,3)</f>
        <v>0</v>
      </c>
      <c r="BL207" s="18" t="s">
        <v>175</v>
      </c>
      <c r="BM207" s="157" t="s">
        <v>3392</v>
      </c>
    </row>
    <row r="208" spans="1:65" s="13" customFormat="1">
      <c r="B208" s="160"/>
      <c r="D208" s="161" t="s">
        <v>178</v>
      </c>
      <c r="E208" s="162" t="s">
        <v>1</v>
      </c>
      <c r="F208" s="163" t="s">
        <v>3393</v>
      </c>
      <c r="H208" s="164">
        <v>93.4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178</v>
      </c>
      <c r="AU208" s="162" t="s">
        <v>176</v>
      </c>
      <c r="AV208" s="13" t="s">
        <v>176</v>
      </c>
      <c r="AW208" s="13" t="s">
        <v>33</v>
      </c>
      <c r="AX208" s="13" t="s">
        <v>86</v>
      </c>
      <c r="AY208" s="162" t="s">
        <v>169</v>
      </c>
    </row>
    <row r="209" spans="1:65" s="2" customFormat="1" ht="14.4" customHeight="1">
      <c r="A209" s="33"/>
      <c r="B209" s="145"/>
      <c r="C209" s="192" t="s">
        <v>557</v>
      </c>
      <c r="D209" s="192" t="s">
        <v>345</v>
      </c>
      <c r="E209" s="193" t="s">
        <v>3394</v>
      </c>
      <c r="F209" s="194" t="s">
        <v>3395</v>
      </c>
      <c r="G209" s="195" t="s">
        <v>3017</v>
      </c>
      <c r="H209" s="196">
        <v>57.368000000000002</v>
      </c>
      <c r="I209" s="197"/>
      <c r="J209" s="196">
        <f>ROUND(I209*H209,3)</f>
        <v>0</v>
      </c>
      <c r="K209" s="198"/>
      <c r="L209" s="199"/>
      <c r="M209" s="200" t="s">
        <v>1</v>
      </c>
      <c r="N209" s="201" t="s">
        <v>44</v>
      </c>
      <c r="O209" s="59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245</v>
      </c>
      <c r="AT209" s="157" t="s">
        <v>345</v>
      </c>
      <c r="AU209" s="157" t="s">
        <v>176</v>
      </c>
      <c r="AY209" s="18" t="s">
        <v>169</v>
      </c>
      <c r="BE209" s="158">
        <f>IF(N209="základná",J209,0)</f>
        <v>0</v>
      </c>
      <c r="BF209" s="158">
        <f>IF(N209="znížená",J209,0)</f>
        <v>0</v>
      </c>
      <c r="BG209" s="158">
        <f>IF(N209="zákl. prenesená",J209,0)</f>
        <v>0</v>
      </c>
      <c r="BH209" s="158">
        <f>IF(N209="zníž. prenesená",J209,0)</f>
        <v>0</v>
      </c>
      <c r="BI209" s="158">
        <f>IF(N209="nulová",J209,0)</f>
        <v>0</v>
      </c>
      <c r="BJ209" s="18" t="s">
        <v>176</v>
      </c>
      <c r="BK209" s="159">
        <f>ROUND(I209*H209,3)</f>
        <v>0</v>
      </c>
      <c r="BL209" s="18" t="s">
        <v>175</v>
      </c>
      <c r="BM209" s="157" t="s">
        <v>3396</v>
      </c>
    </row>
    <row r="210" spans="1:65" s="13" customFormat="1">
      <c r="B210" s="160"/>
      <c r="D210" s="161" t="s">
        <v>178</v>
      </c>
      <c r="E210" s="162" t="s">
        <v>1</v>
      </c>
      <c r="F210" s="163" t="s">
        <v>3397</v>
      </c>
      <c r="H210" s="164">
        <v>57.368000000000002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178</v>
      </c>
      <c r="AU210" s="162" t="s">
        <v>176</v>
      </c>
      <c r="AV210" s="13" t="s">
        <v>176</v>
      </c>
      <c r="AW210" s="13" t="s">
        <v>33</v>
      </c>
      <c r="AX210" s="13" t="s">
        <v>86</v>
      </c>
      <c r="AY210" s="162" t="s">
        <v>169</v>
      </c>
    </row>
    <row r="211" spans="1:65" s="2" customFormat="1" ht="14.4" customHeight="1">
      <c r="A211" s="33"/>
      <c r="B211" s="145"/>
      <c r="C211" s="192" t="s">
        <v>571</v>
      </c>
      <c r="D211" s="192" t="s">
        <v>345</v>
      </c>
      <c r="E211" s="193" t="s">
        <v>3398</v>
      </c>
      <c r="F211" s="194" t="s">
        <v>3399</v>
      </c>
      <c r="G211" s="195" t="s">
        <v>3017</v>
      </c>
      <c r="H211" s="196">
        <v>36.966000000000001</v>
      </c>
      <c r="I211" s="197"/>
      <c r="J211" s="196">
        <f>ROUND(I211*H211,3)</f>
        <v>0</v>
      </c>
      <c r="K211" s="198"/>
      <c r="L211" s="199"/>
      <c r="M211" s="200" t="s">
        <v>1</v>
      </c>
      <c r="N211" s="201" t="s">
        <v>44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245</v>
      </c>
      <c r="AT211" s="157" t="s">
        <v>345</v>
      </c>
      <c r="AU211" s="157" t="s">
        <v>176</v>
      </c>
      <c r="AY211" s="18" t="s">
        <v>169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8" t="s">
        <v>176</v>
      </c>
      <c r="BK211" s="159">
        <f>ROUND(I211*H211,3)</f>
        <v>0</v>
      </c>
      <c r="BL211" s="18" t="s">
        <v>175</v>
      </c>
      <c r="BM211" s="157" t="s">
        <v>3400</v>
      </c>
    </row>
    <row r="212" spans="1:65" s="13" customFormat="1">
      <c r="B212" s="160"/>
      <c r="D212" s="161" t="s">
        <v>178</v>
      </c>
      <c r="E212" s="162" t="s">
        <v>1</v>
      </c>
      <c r="F212" s="163" t="s">
        <v>3401</v>
      </c>
      <c r="H212" s="164">
        <v>36.966000000000001</v>
      </c>
      <c r="I212" s="165"/>
      <c r="L212" s="160"/>
      <c r="M212" s="166"/>
      <c r="N212" s="167"/>
      <c r="O212" s="167"/>
      <c r="P212" s="167"/>
      <c r="Q212" s="167"/>
      <c r="R212" s="167"/>
      <c r="S212" s="167"/>
      <c r="T212" s="168"/>
      <c r="AT212" s="162" t="s">
        <v>178</v>
      </c>
      <c r="AU212" s="162" t="s">
        <v>176</v>
      </c>
      <c r="AV212" s="13" t="s">
        <v>176</v>
      </c>
      <c r="AW212" s="13" t="s">
        <v>33</v>
      </c>
      <c r="AX212" s="13" t="s">
        <v>86</v>
      </c>
      <c r="AY212" s="162" t="s">
        <v>169</v>
      </c>
    </row>
    <row r="213" spans="1:65" s="2" customFormat="1" ht="24.15" customHeight="1">
      <c r="A213" s="33"/>
      <c r="B213" s="145"/>
      <c r="C213" s="146" t="s">
        <v>578</v>
      </c>
      <c r="D213" s="146" t="s">
        <v>171</v>
      </c>
      <c r="E213" s="147" t="s">
        <v>3402</v>
      </c>
      <c r="F213" s="148" t="s">
        <v>3403</v>
      </c>
      <c r="G213" s="149" t="s">
        <v>353</v>
      </c>
      <c r="H213" s="150">
        <v>18</v>
      </c>
      <c r="I213" s="151"/>
      <c r="J213" s="150">
        <f>ROUND(I213*H213,3)</f>
        <v>0</v>
      </c>
      <c r="K213" s="152"/>
      <c r="L213" s="34"/>
      <c r="M213" s="153" t="s">
        <v>1</v>
      </c>
      <c r="N213" s="154" t="s">
        <v>44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175</v>
      </c>
      <c r="AT213" s="157" t="s">
        <v>171</v>
      </c>
      <c r="AU213" s="157" t="s">
        <v>176</v>
      </c>
      <c r="AY213" s="18" t="s">
        <v>169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8" t="s">
        <v>176</v>
      </c>
      <c r="BK213" s="159">
        <f>ROUND(I213*H213,3)</f>
        <v>0</v>
      </c>
      <c r="BL213" s="18" t="s">
        <v>175</v>
      </c>
      <c r="BM213" s="157" t="s">
        <v>3404</v>
      </c>
    </row>
    <row r="214" spans="1:65" s="2" customFormat="1" ht="14.4" customHeight="1">
      <c r="A214" s="33"/>
      <c r="B214" s="145"/>
      <c r="C214" s="192" t="s">
        <v>588</v>
      </c>
      <c r="D214" s="192" t="s">
        <v>345</v>
      </c>
      <c r="E214" s="193" t="s">
        <v>3405</v>
      </c>
      <c r="F214" s="194" t="s">
        <v>3406</v>
      </c>
      <c r="G214" s="195" t="s">
        <v>3017</v>
      </c>
      <c r="H214" s="196">
        <v>18.18</v>
      </c>
      <c r="I214" s="197"/>
      <c r="J214" s="196">
        <f>ROUND(I214*H214,3)</f>
        <v>0</v>
      </c>
      <c r="K214" s="198"/>
      <c r="L214" s="199"/>
      <c r="M214" s="200" t="s">
        <v>1</v>
      </c>
      <c r="N214" s="201" t="s">
        <v>44</v>
      </c>
      <c r="O214" s="59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245</v>
      </c>
      <c r="AT214" s="157" t="s">
        <v>345</v>
      </c>
      <c r="AU214" s="157" t="s">
        <v>176</v>
      </c>
      <c r="AY214" s="18" t="s">
        <v>169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8" t="s">
        <v>176</v>
      </c>
      <c r="BK214" s="159">
        <f>ROUND(I214*H214,3)</f>
        <v>0</v>
      </c>
      <c r="BL214" s="18" t="s">
        <v>175</v>
      </c>
      <c r="BM214" s="157" t="s">
        <v>3407</v>
      </c>
    </row>
    <row r="215" spans="1:65" s="13" customFormat="1">
      <c r="B215" s="160"/>
      <c r="D215" s="161" t="s">
        <v>178</v>
      </c>
      <c r="E215" s="162" t="s">
        <v>1</v>
      </c>
      <c r="F215" s="163" t="s">
        <v>3408</v>
      </c>
      <c r="H215" s="164">
        <v>18.18</v>
      </c>
      <c r="I215" s="165"/>
      <c r="L215" s="160"/>
      <c r="M215" s="166"/>
      <c r="N215" s="167"/>
      <c r="O215" s="167"/>
      <c r="P215" s="167"/>
      <c r="Q215" s="167"/>
      <c r="R215" s="167"/>
      <c r="S215" s="167"/>
      <c r="T215" s="168"/>
      <c r="AT215" s="162" t="s">
        <v>178</v>
      </c>
      <c r="AU215" s="162" t="s">
        <v>176</v>
      </c>
      <c r="AV215" s="13" t="s">
        <v>176</v>
      </c>
      <c r="AW215" s="13" t="s">
        <v>33</v>
      </c>
      <c r="AX215" s="13" t="s">
        <v>86</v>
      </c>
      <c r="AY215" s="162" t="s">
        <v>169</v>
      </c>
    </row>
    <row r="216" spans="1:65" s="2" customFormat="1" ht="24.15" customHeight="1">
      <c r="A216" s="33"/>
      <c r="B216" s="145"/>
      <c r="C216" s="146" t="s">
        <v>593</v>
      </c>
      <c r="D216" s="146" t="s">
        <v>171</v>
      </c>
      <c r="E216" s="147" t="s">
        <v>3409</v>
      </c>
      <c r="F216" s="148" t="s">
        <v>3410</v>
      </c>
      <c r="G216" s="149" t="s">
        <v>181</v>
      </c>
      <c r="H216" s="150">
        <v>11.157</v>
      </c>
      <c r="I216" s="151"/>
      <c r="J216" s="150">
        <f>ROUND(I216*H216,3)</f>
        <v>0</v>
      </c>
      <c r="K216" s="152"/>
      <c r="L216" s="34"/>
      <c r="M216" s="153" t="s">
        <v>1</v>
      </c>
      <c r="N216" s="154" t="s">
        <v>44</v>
      </c>
      <c r="O216" s="59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175</v>
      </c>
      <c r="AT216" s="157" t="s">
        <v>171</v>
      </c>
      <c r="AU216" s="157" t="s">
        <v>176</v>
      </c>
      <c r="AY216" s="18" t="s">
        <v>169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8" t="s">
        <v>176</v>
      </c>
      <c r="BK216" s="159">
        <f>ROUND(I216*H216,3)</f>
        <v>0</v>
      </c>
      <c r="BL216" s="18" t="s">
        <v>175</v>
      </c>
      <c r="BM216" s="157" t="s">
        <v>3411</v>
      </c>
    </row>
    <row r="217" spans="1:65" s="13" customFormat="1">
      <c r="B217" s="160"/>
      <c r="D217" s="161" t="s">
        <v>178</v>
      </c>
      <c r="E217" s="162" t="s">
        <v>1</v>
      </c>
      <c r="F217" s="163" t="s">
        <v>3412</v>
      </c>
      <c r="H217" s="164">
        <v>9.8070000000000004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178</v>
      </c>
      <c r="AU217" s="162" t="s">
        <v>176</v>
      </c>
      <c r="AV217" s="13" t="s">
        <v>176</v>
      </c>
      <c r="AW217" s="13" t="s">
        <v>33</v>
      </c>
      <c r="AX217" s="13" t="s">
        <v>78</v>
      </c>
      <c r="AY217" s="162" t="s">
        <v>169</v>
      </c>
    </row>
    <row r="218" spans="1:65" s="13" customFormat="1">
      <c r="B218" s="160"/>
      <c r="D218" s="161" t="s">
        <v>178</v>
      </c>
      <c r="E218" s="162" t="s">
        <v>1</v>
      </c>
      <c r="F218" s="163" t="s">
        <v>3413</v>
      </c>
      <c r="H218" s="164">
        <v>1.35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178</v>
      </c>
      <c r="AU218" s="162" t="s">
        <v>176</v>
      </c>
      <c r="AV218" s="13" t="s">
        <v>176</v>
      </c>
      <c r="AW218" s="13" t="s">
        <v>33</v>
      </c>
      <c r="AX218" s="13" t="s">
        <v>78</v>
      </c>
      <c r="AY218" s="162" t="s">
        <v>169</v>
      </c>
    </row>
    <row r="219" spans="1:65" s="15" customFormat="1">
      <c r="B219" s="176"/>
      <c r="D219" s="161" t="s">
        <v>178</v>
      </c>
      <c r="E219" s="177" t="s">
        <v>1</v>
      </c>
      <c r="F219" s="178" t="s">
        <v>186</v>
      </c>
      <c r="H219" s="179">
        <v>11.157</v>
      </c>
      <c r="I219" s="180"/>
      <c r="L219" s="176"/>
      <c r="M219" s="181"/>
      <c r="N219" s="182"/>
      <c r="O219" s="182"/>
      <c r="P219" s="182"/>
      <c r="Q219" s="182"/>
      <c r="R219" s="182"/>
      <c r="S219" s="182"/>
      <c r="T219" s="183"/>
      <c r="AT219" s="177" t="s">
        <v>178</v>
      </c>
      <c r="AU219" s="177" t="s">
        <v>176</v>
      </c>
      <c r="AV219" s="15" t="s">
        <v>175</v>
      </c>
      <c r="AW219" s="15" t="s">
        <v>33</v>
      </c>
      <c r="AX219" s="15" t="s">
        <v>86</v>
      </c>
      <c r="AY219" s="177" t="s">
        <v>169</v>
      </c>
    </row>
    <row r="220" spans="1:65" s="2" customFormat="1" ht="24.15" customHeight="1">
      <c r="A220" s="33"/>
      <c r="B220" s="145"/>
      <c r="C220" s="146" t="s">
        <v>598</v>
      </c>
      <c r="D220" s="146" t="s">
        <v>171</v>
      </c>
      <c r="E220" s="147" t="s">
        <v>3414</v>
      </c>
      <c r="F220" s="148" t="s">
        <v>3415</v>
      </c>
      <c r="G220" s="149" t="s">
        <v>353</v>
      </c>
      <c r="H220" s="150">
        <v>22.23</v>
      </c>
      <c r="I220" s="151"/>
      <c r="J220" s="150">
        <f t="shared" ref="J220:J227" si="10">ROUND(I220*H220,3)</f>
        <v>0</v>
      </c>
      <c r="K220" s="152"/>
      <c r="L220" s="34"/>
      <c r="M220" s="153" t="s">
        <v>1</v>
      </c>
      <c r="N220" s="154" t="s">
        <v>44</v>
      </c>
      <c r="O220" s="59"/>
      <c r="P220" s="155">
        <f t="shared" ref="P220:P227" si="11">O220*H220</f>
        <v>0</v>
      </c>
      <c r="Q220" s="155">
        <v>0</v>
      </c>
      <c r="R220" s="155">
        <f t="shared" ref="R220:R227" si="12">Q220*H220</f>
        <v>0</v>
      </c>
      <c r="S220" s="155">
        <v>0</v>
      </c>
      <c r="T220" s="156">
        <f t="shared" ref="T220:T227" si="13"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175</v>
      </c>
      <c r="AT220" s="157" t="s">
        <v>171</v>
      </c>
      <c r="AU220" s="157" t="s">
        <v>176</v>
      </c>
      <c r="AY220" s="18" t="s">
        <v>169</v>
      </c>
      <c r="BE220" s="158">
        <f t="shared" ref="BE220:BE227" si="14">IF(N220="základná",J220,0)</f>
        <v>0</v>
      </c>
      <c r="BF220" s="158">
        <f t="shared" ref="BF220:BF227" si="15">IF(N220="znížená",J220,0)</f>
        <v>0</v>
      </c>
      <c r="BG220" s="158">
        <f t="shared" ref="BG220:BG227" si="16">IF(N220="zákl. prenesená",J220,0)</f>
        <v>0</v>
      </c>
      <c r="BH220" s="158">
        <f t="shared" ref="BH220:BH227" si="17">IF(N220="zníž. prenesená",J220,0)</f>
        <v>0</v>
      </c>
      <c r="BI220" s="158">
        <f t="shared" ref="BI220:BI227" si="18">IF(N220="nulová",J220,0)</f>
        <v>0</v>
      </c>
      <c r="BJ220" s="18" t="s">
        <v>176</v>
      </c>
      <c r="BK220" s="159">
        <f t="shared" ref="BK220:BK227" si="19">ROUND(I220*H220,3)</f>
        <v>0</v>
      </c>
      <c r="BL220" s="18" t="s">
        <v>175</v>
      </c>
      <c r="BM220" s="157" t="s">
        <v>3416</v>
      </c>
    </row>
    <row r="221" spans="1:65" s="2" customFormat="1" ht="24.15" customHeight="1">
      <c r="A221" s="33"/>
      <c r="B221" s="145"/>
      <c r="C221" s="146" t="s">
        <v>604</v>
      </c>
      <c r="D221" s="146" t="s">
        <v>171</v>
      </c>
      <c r="E221" s="147" t="s">
        <v>3417</v>
      </c>
      <c r="F221" s="148" t="s">
        <v>3418</v>
      </c>
      <c r="G221" s="149" t="s">
        <v>353</v>
      </c>
      <c r="H221" s="150">
        <v>3.9</v>
      </c>
      <c r="I221" s="151"/>
      <c r="J221" s="150">
        <f t="shared" si="10"/>
        <v>0</v>
      </c>
      <c r="K221" s="152"/>
      <c r="L221" s="34"/>
      <c r="M221" s="153" t="s">
        <v>1</v>
      </c>
      <c r="N221" s="154" t="s">
        <v>44</v>
      </c>
      <c r="O221" s="59"/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175</v>
      </c>
      <c r="AT221" s="157" t="s">
        <v>171</v>
      </c>
      <c r="AU221" s="157" t="s">
        <v>176</v>
      </c>
      <c r="AY221" s="18" t="s">
        <v>169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176</v>
      </c>
      <c r="BK221" s="159">
        <f t="shared" si="19"/>
        <v>0</v>
      </c>
      <c r="BL221" s="18" t="s">
        <v>175</v>
      </c>
      <c r="BM221" s="157" t="s">
        <v>3419</v>
      </c>
    </row>
    <row r="222" spans="1:65" s="2" customFormat="1" ht="24.15" customHeight="1">
      <c r="A222" s="33"/>
      <c r="B222" s="145"/>
      <c r="C222" s="146" t="s">
        <v>610</v>
      </c>
      <c r="D222" s="146" t="s">
        <v>171</v>
      </c>
      <c r="E222" s="147" t="s">
        <v>3420</v>
      </c>
      <c r="F222" s="148" t="s">
        <v>3421</v>
      </c>
      <c r="G222" s="149" t="s">
        <v>353</v>
      </c>
      <c r="H222" s="150">
        <v>22.23</v>
      </c>
      <c r="I222" s="151"/>
      <c r="J222" s="150">
        <f t="shared" si="10"/>
        <v>0</v>
      </c>
      <c r="K222" s="152"/>
      <c r="L222" s="34"/>
      <c r="M222" s="153" t="s">
        <v>1</v>
      </c>
      <c r="N222" s="154" t="s">
        <v>44</v>
      </c>
      <c r="O222" s="59"/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175</v>
      </c>
      <c r="AT222" s="157" t="s">
        <v>171</v>
      </c>
      <c r="AU222" s="157" t="s">
        <v>176</v>
      </c>
      <c r="AY222" s="18" t="s">
        <v>169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176</v>
      </c>
      <c r="BK222" s="159">
        <f t="shared" si="19"/>
        <v>0</v>
      </c>
      <c r="BL222" s="18" t="s">
        <v>175</v>
      </c>
      <c r="BM222" s="157" t="s">
        <v>3422</v>
      </c>
    </row>
    <row r="223" spans="1:65" s="2" customFormat="1" ht="37.75" customHeight="1">
      <c r="A223" s="33"/>
      <c r="B223" s="145"/>
      <c r="C223" s="146" t="s">
        <v>615</v>
      </c>
      <c r="D223" s="146" t="s">
        <v>171</v>
      </c>
      <c r="E223" s="147" t="s">
        <v>3423</v>
      </c>
      <c r="F223" s="148" t="s">
        <v>3424</v>
      </c>
      <c r="G223" s="149" t="s">
        <v>353</v>
      </c>
      <c r="H223" s="150">
        <v>22.23</v>
      </c>
      <c r="I223" s="151"/>
      <c r="J223" s="150">
        <f t="shared" si="10"/>
        <v>0</v>
      </c>
      <c r="K223" s="152"/>
      <c r="L223" s="34"/>
      <c r="M223" s="153" t="s">
        <v>1</v>
      </c>
      <c r="N223" s="154" t="s">
        <v>44</v>
      </c>
      <c r="O223" s="59"/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7" t="s">
        <v>175</v>
      </c>
      <c r="AT223" s="157" t="s">
        <v>171</v>
      </c>
      <c r="AU223" s="157" t="s">
        <v>176</v>
      </c>
      <c r="AY223" s="18" t="s">
        <v>169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176</v>
      </c>
      <c r="BK223" s="159">
        <f t="shared" si="19"/>
        <v>0</v>
      </c>
      <c r="BL223" s="18" t="s">
        <v>175</v>
      </c>
      <c r="BM223" s="157" t="s">
        <v>3425</v>
      </c>
    </row>
    <row r="224" spans="1:65" s="2" customFormat="1" ht="14.4" customHeight="1">
      <c r="A224" s="33"/>
      <c r="B224" s="145"/>
      <c r="C224" s="146" t="s">
        <v>621</v>
      </c>
      <c r="D224" s="146" t="s">
        <v>171</v>
      </c>
      <c r="E224" s="147" t="s">
        <v>3426</v>
      </c>
      <c r="F224" s="148" t="s">
        <v>3427</v>
      </c>
      <c r="G224" s="149" t="s">
        <v>174</v>
      </c>
      <c r="H224" s="150">
        <v>1</v>
      </c>
      <c r="I224" s="151"/>
      <c r="J224" s="150">
        <f t="shared" si="10"/>
        <v>0</v>
      </c>
      <c r="K224" s="152"/>
      <c r="L224" s="34"/>
      <c r="M224" s="153" t="s">
        <v>1</v>
      </c>
      <c r="N224" s="154" t="s">
        <v>44</v>
      </c>
      <c r="O224" s="59"/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7" t="s">
        <v>175</v>
      </c>
      <c r="AT224" s="157" t="s">
        <v>171</v>
      </c>
      <c r="AU224" s="157" t="s">
        <v>176</v>
      </c>
      <c r="AY224" s="18" t="s">
        <v>169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176</v>
      </c>
      <c r="BK224" s="159">
        <f t="shared" si="19"/>
        <v>0</v>
      </c>
      <c r="BL224" s="18" t="s">
        <v>175</v>
      </c>
      <c r="BM224" s="157" t="s">
        <v>3428</v>
      </c>
    </row>
    <row r="225" spans="1:65" s="2" customFormat="1" ht="14.4" customHeight="1">
      <c r="A225" s="33"/>
      <c r="B225" s="145"/>
      <c r="C225" s="146" t="s">
        <v>626</v>
      </c>
      <c r="D225" s="146" t="s">
        <v>171</v>
      </c>
      <c r="E225" s="147" t="s">
        <v>3429</v>
      </c>
      <c r="F225" s="148" t="s">
        <v>3430</v>
      </c>
      <c r="G225" s="149" t="s">
        <v>317</v>
      </c>
      <c r="H225" s="150">
        <v>22.018999999999998</v>
      </c>
      <c r="I225" s="151"/>
      <c r="J225" s="150">
        <f t="shared" si="10"/>
        <v>0</v>
      </c>
      <c r="K225" s="152"/>
      <c r="L225" s="34"/>
      <c r="M225" s="153" t="s">
        <v>1</v>
      </c>
      <c r="N225" s="154" t="s">
        <v>44</v>
      </c>
      <c r="O225" s="59"/>
      <c r="P225" s="155">
        <f t="shared" si="11"/>
        <v>0</v>
      </c>
      <c r="Q225" s="155">
        <v>0</v>
      </c>
      <c r="R225" s="155">
        <f t="shared" si="12"/>
        <v>0</v>
      </c>
      <c r="S225" s="155">
        <v>0</v>
      </c>
      <c r="T225" s="156">
        <f t="shared" si="1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7" t="s">
        <v>175</v>
      </c>
      <c r="AT225" s="157" t="s">
        <v>171</v>
      </c>
      <c r="AU225" s="157" t="s">
        <v>176</v>
      </c>
      <c r="AY225" s="18" t="s">
        <v>169</v>
      </c>
      <c r="BE225" s="158">
        <f t="shared" si="14"/>
        <v>0</v>
      </c>
      <c r="BF225" s="158">
        <f t="shared" si="15"/>
        <v>0</v>
      </c>
      <c r="BG225" s="158">
        <f t="shared" si="16"/>
        <v>0</v>
      </c>
      <c r="BH225" s="158">
        <f t="shared" si="17"/>
        <v>0</v>
      </c>
      <c r="BI225" s="158">
        <f t="shared" si="18"/>
        <v>0</v>
      </c>
      <c r="BJ225" s="18" t="s">
        <v>176</v>
      </c>
      <c r="BK225" s="159">
        <f t="shared" si="19"/>
        <v>0</v>
      </c>
      <c r="BL225" s="18" t="s">
        <v>175</v>
      </c>
      <c r="BM225" s="157" t="s">
        <v>3431</v>
      </c>
    </row>
    <row r="226" spans="1:65" s="2" customFormat="1" ht="14.4" customHeight="1">
      <c r="A226" s="33"/>
      <c r="B226" s="145"/>
      <c r="C226" s="146" t="s">
        <v>632</v>
      </c>
      <c r="D226" s="146" t="s">
        <v>171</v>
      </c>
      <c r="E226" s="147" t="s">
        <v>3432</v>
      </c>
      <c r="F226" s="148" t="s">
        <v>3433</v>
      </c>
      <c r="G226" s="149" t="s">
        <v>317</v>
      </c>
      <c r="H226" s="150">
        <v>22.018999999999998</v>
      </c>
      <c r="I226" s="151"/>
      <c r="J226" s="150">
        <f t="shared" si="10"/>
        <v>0</v>
      </c>
      <c r="K226" s="152"/>
      <c r="L226" s="34"/>
      <c r="M226" s="153" t="s">
        <v>1</v>
      </c>
      <c r="N226" s="154" t="s">
        <v>44</v>
      </c>
      <c r="O226" s="59"/>
      <c r="P226" s="155">
        <f t="shared" si="11"/>
        <v>0</v>
      </c>
      <c r="Q226" s="155">
        <v>0</v>
      </c>
      <c r="R226" s="155">
        <f t="shared" si="12"/>
        <v>0</v>
      </c>
      <c r="S226" s="155">
        <v>0</v>
      </c>
      <c r="T226" s="156">
        <f t="shared" si="1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175</v>
      </c>
      <c r="AT226" s="157" t="s">
        <v>171</v>
      </c>
      <c r="AU226" s="157" t="s">
        <v>176</v>
      </c>
      <c r="AY226" s="18" t="s">
        <v>169</v>
      </c>
      <c r="BE226" s="158">
        <f t="shared" si="14"/>
        <v>0</v>
      </c>
      <c r="BF226" s="158">
        <f t="shared" si="15"/>
        <v>0</v>
      </c>
      <c r="BG226" s="158">
        <f t="shared" si="16"/>
        <v>0</v>
      </c>
      <c r="BH226" s="158">
        <f t="shared" si="17"/>
        <v>0</v>
      </c>
      <c r="BI226" s="158">
        <f t="shared" si="18"/>
        <v>0</v>
      </c>
      <c r="BJ226" s="18" t="s">
        <v>176</v>
      </c>
      <c r="BK226" s="159">
        <f t="shared" si="19"/>
        <v>0</v>
      </c>
      <c r="BL226" s="18" t="s">
        <v>175</v>
      </c>
      <c r="BM226" s="157" t="s">
        <v>3434</v>
      </c>
    </row>
    <row r="227" spans="1:65" s="2" customFormat="1" ht="14.4" customHeight="1">
      <c r="A227" s="33"/>
      <c r="B227" s="145"/>
      <c r="C227" s="146" t="s">
        <v>653</v>
      </c>
      <c r="D227" s="146" t="s">
        <v>171</v>
      </c>
      <c r="E227" s="147" t="s">
        <v>3435</v>
      </c>
      <c r="F227" s="148" t="s">
        <v>3436</v>
      </c>
      <c r="G227" s="149" t="s">
        <v>317</v>
      </c>
      <c r="H227" s="150">
        <v>220.19</v>
      </c>
      <c r="I227" s="151"/>
      <c r="J227" s="150">
        <f t="shared" si="10"/>
        <v>0</v>
      </c>
      <c r="K227" s="152"/>
      <c r="L227" s="34"/>
      <c r="M227" s="153" t="s">
        <v>1</v>
      </c>
      <c r="N227" s="154" t="s">
        <v>44</v>
      </c>
      <c r="O227" s="59"/>
      <c r="P227" s="155">
        <f t="shared" si="11"/>
        <v>0</v>
      </c>
      <c r="Q227" s="155">
        <v>0</v>
      </c>
      <c r="R227" s="155">
        <f t="shared" si="12"/>
        <v>0</v>
      </c>
      <c r="S227" s="155">
        <v>0</v>
      </c>
      <c r="T227" s="156">
        <f t="shared" si="1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7" t="s">
        <v>175</v>
      </c>
      <c r="AT227" s="157" t="s">
        <v>171</v>
      </c>
      <c r="AU227" s="157" t="s">
        <v>176</v>
      </c>
      <c r="AY227" s="18" t="s">
        <v>169</v>
      </c>
      <c r="BE227" s="158">
        <f t="shared" si="14"/>
        <v>0</v>
      </c>
      <c r="BF227" s="158">
        <f t="shared" si="15"/>
        <v>0</v>
      </c>
      <c r="BG227" s="158">
        <f t="shared" si="16"/>
        <v>0</v>
      </c>
      <c r="BH227" s="158">
        <f t="shared" si="17"/>
        <v>0</v>
      </c>
      <c r="BI227" s="158">
        <f t="shared" si="18"/>
        <v>0</v>
      </c>
      <c r="BJ227" s="18" t="s">
        <v>176</v>
      </c>
      <c r="BK227" s="159">
        <f t="shared" si="19"/>
        <v>0</v>
      </c>
      <c r="BL227" s="18" t="s">
        <v>175</v>
      </c>
      <c r="BM227" s="157" t="s">
        <v>3437</v>
      </c>
    </row>
    <row r="228" spans="1:65" s="13" customFormat="1">
      <c r="B228" s="160"/>
      <c r="D228" s="161" t="s">
        <v>178</v>
      </c>
      <c r="E228" s="162" t="s">
        <v>1</v>
      </c>
      <c r="F228" s="163" t="s">
        <v>3438</v>
      </c>
      <c r="H228" s="164">
        <v>220.19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178</v>
      </c>
      <c r="AU228" s="162" t="s">
        <v>176</v>
      </c>
      <c r="AV228" s="13" t="s">
        <v>176</v>
      </c>
      <c r="AW228" s="13" t="s">
        <v>33</v>
      </c>
      <c r="AX228" s="13" t="s">
        <v>86</v>
      </c>
      <c r="AY228" s="162" t="s">
        <v>169</v>
      </c>
    </row>
    <row r="229" spans="1:65" s="2" customFormat="1" ht="14.4" customHeight="1">
      <c r="A229" s="33"/>
      <c r="B229" s="145"/>
      <c r="C229" s="146" t="s">
        <v>666</v>
      </c>
      <c r="D229" s="146" t="s">
        <v>171</v>
      </c>
      <c r="E229" s="147" t="s">
        <v>3439</v>
      </c>
      <c r="F229" s="148" t="s">
        <v>3440</v>
      </c>
      <c r="G229" s="149" t="s">
        <v>317</v>
      </c>
      <c r="H229" s="150">
        <v>22.018999999999998</v>
      </c>
      <c r="I229" s="151"/>
      <c r="J229" s="150">
        <f>ROUND(I229*H229,3)</f>
        <v>0</v>
      </c>
      <c r="K229" s="152"/>
      <c r="L229" s="34"/>
      <c r="M229" s="153" t="s">
        <v>1</v>
      </c>
      <c r="N229" s="154" t="s">
        <v>44</v>
      </c>
      <c r="O229" s="59"/>
      <c r="P229" s="155">
        <f>O229*H229</f>
        <v>0</v>
      </c>
      <c r="Q229" s="155">
        <v>0</v>
      </c>
      <c r="R229" s="155">
        <f>Q229*H229</f>
        <v>0</v>
      </c>
      <c r="S229" s="155">
        <v>0</v>
      </c>
      <c r="T229" s="15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175</v>
      </c>
      <c r="AT229" s="157" t="s">
        <v>171</v>
      </c>
      <c r="AU229" s="157" t="s">
        <v>176</v>
      </c>
      <c r="AY229" s="18" t="s">
        <v>169</v>
      </c>
      <c r="BE229" s="158">
        <f>IF(N229="základná",J229,0)</f>
        <v>0</v>
      </c>
      <c r="BF229" s="158">
        <f>IF(N229="znížená",J229,0)</f>
        <v>0</v>
      </c>
      <c r="BG229" s="158">
        <f>IF(N229="zákl. prenesená",J229,0)</f>
        <v>0</v>
      </c>
      <c r="BH229" s="158">
        <f>IF(N229="zníž. prenesená",J229,0)</f>
        <v>0</v>
      </c>
      <c r="BI229" s="158">
        <f>IF(N229="nulová",J229,0)</f>
        <v>0</v>
      </c>
      <c r="BJ229" s="18" t="s">
        <v>176</v>
      </c>
      <c r="BK229" s="159">
        <f>ROUND(I229*H229,3)</f>
        <v>0</v>
      </c>
      <c r="BL229" s="18" t="s">
        <v>175</v>
      </c>
      <c r="BM229" s="157" t="s">
        <v>3441</v>
      </c>
    </row>
    <row r="230" spans="1:65" s="2" customFormat="1" ht="24.15" customHeight="1">
      <c r="A230" s="33"/>
      <c r="B230" s="145"/>
      <c r="C230" s="146" t="s">
        <v>670</v>
      </c>
      <c r="D230" s="146" t="s">
        <v>171</v>
      </c>
      <c r="E230" s="147" t="s">
        <v>3442</v>
      </c>
      <c r="F230" s="148" t="s">
        <v>3443</v>
      </c>
      <c r="G230" s="149" t="s">
        <v>317</v>
      </c>
      <c r="H230" s="150">
        <v>22.018999999999998</v>
      </c>
      <c r="I230" s="151"/>
      <c r="J230" s="150">
        <f>ROUND(I230*H230,3)</f>
        <v>0</v>
      </c>
      <c r="K230" s="152"/>
      <c r="L230" s="34"/>
      <c r="M230" s="153" t="s">
        <v>1</v>
      </c>
      <c r="N230" s="154" t="s">
        <v>44</v>
      </c>
      <c r="O230" s="59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7" t="s">
        <v>175</v>
      </c>
      <c r="AT230" s="157" t="s">
        <v>171</v>
      </c>
      <c r="AU230" s="157" t="s">
        <v>176</v>
      </c>
      <c r="AY230" s="18" t="s">
        <v>169</v>
      </c>
      <c r="BE230" s="158">
        <f>IF(N230="základná",J230,0)</f>
        <v>0</v>
      </c>
      <c r="BF230" s="158">
        <f>IF(N230="znížená",J230,0)</f>
        <v>0</v>
      </c>
      <c r="BG230" s="158">
        <f>IF(N230="zákl. prenesená",J230,0)</f>
        <v>0</v>
      </c>
      <c r="BH230" s="158">
        <f>IF(N230="zníž. prenesená",J230,0)</f>
        <v>0</v>
      </c>
      <c r="BI230" s="158">
        <f>IF(N230="nulová",J230,0)</f>
        <v>0</v>
      </c>
      <c r="BJ230" s="18" t="s">
        <v>176</v>
      </c>
      <c r="BK230" s="159">
        <f>ROUND(I230*H230,3)</f>
        <v>0</v>
      </c>
      <c r="BL230" s="18" t="s">
        <v>175</v>
      </c>
      <c r="BM230" s="157" t="s">
        <v>3444</v>
      </c>
    </row>
    <row r="231" spans="1:65" s="2" customFormat="1" ht="14.4" customHeight="1">
      <c r="A231" s="33"/>
      <c r="B231" s="145"/>
      <c r="C231" s="146" t="s">
        <v>684</v>
      </c>
      <c r="D231" s="146" t="s">
        <v>171</v>
      </c>
      <c r="E231" s="147" t="s">
        <v>3445</v>
      </c>
      <c r="F231" s="148" t="s">
        <v>3446</v>
      </c>
      <c r="G231" s="149" t="s">
        <v>317</v>
      </c>
      <c r="H231" s="150">
        <v>257.88099999999997</v>
      </c>
      <c r="I231" s="151"/>
      <c r="J231" s="150">
        <f>ROUND(I231*H231,3)</f>
        <v>0</v>
      </c>
      <c r="K231" s="152"/>
      <c r="L231" s="34"/>
      <c r="M231" s="207" t="s">
        <v>1</v>
      </c>
      <c r="N231" s="208" t="s">
        <v>44</v>
      </c>
      <c r="O231" s="204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7" t="s">
        <v>175</v>
      </c>
      <c r="AT231" s="157" t="s">
        <v>171</v>
      </c>
      <c r="AU231" s="157" t="s">
        <v>176</v>
      </c>
      <c r="AY231" s="18" t="s">
        <v>169</v>
      </c>
      <c r="BE231" s="158">
        <f>IF(N231="základná",J231,0)</f>
        <v>0</v>
      </c>
      <c r="BF231" s="158">
        <f>IF(N231="znížená",J231,0)</f>
        <v>0</v>
      </c>
      <c r="BG231" s="158">
        <f>IF(N231="zákl. prenesená",J231,0)</f>
        <v>0</v>
      </c>
      <c r="BH231" s="158">
        <f>IF(N231="zníž. prenesená",J231,0)</f>
        <v>0</v>
      </c>
      <c r="BI231" s="158">
        <f>IF(N231="nulová",J231,0)</f>
        <v>0</v>
      </c>
      <c r="BJ231" s="18" t="s">
        <v>176</v>
      </c>
      <c r="BK231" s="159">
        <f>ROUND(I231*H231,3)</f>
        <v>0</v>
      </c>
      <c r="BL231" s="18" t="s">
        <v>175</v>
      </c>
      <c r="BM231" s="157" t="s">
        <v>3447</v>
      </c>
    </row>
    <row r="232" spans="1:65" s="2" customFormat="1" ht="7" customHeight="1">
      <c r="A232" s="33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34"/>
      <c r="M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</row>
  </sheetData>
  <autoFilter ref="C121:K23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4"/>
  <sheetViews>
    <sheetView showGridLines="0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5" customHeight="1">
      <c r="B4" s="21"/>
      <c r="D4" s="22" t="s">
        <v>106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23.25" customHeight="1">
      <c r="B7" s="21"/>
      <c r="E7" s="259" t="str">
        <f>'Rekapitulácia stavby'!K6</f>
        <v>Rodinný dom s 2 byt. jednotkami - Mníchova Lehota, Vytvorenie podmienok pre deinštitucionalizáciu DSS Adam. Kochanovce</v>
      </c>
      <c r="F7" s="260"/>
      <c r="G7" s="260"/>
      <c r="H7" s="260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3448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109</v>
      </c>
      <c r="G12" s="33"/>
      <c r="H12" s="33"/>
      <c r="I12" s="28" t="s">
        <v>20</v>
      </c>
      <c r="J12" s="56" t="str">
        <f>'Rekapitulácia stavby'!AN8</f>
        <v>21. 11. 2018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24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'Rekapitulácia stavby'!E14</f>
        <v>Vyplň údaj</v>
      </c>
      <c r="F18" s="231"/>
      <c r="G18" s="231"/>
      <c r="H18" s="23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23</v>
      </c>
      <c r="J20" s="26" t="s">
        <v>30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26</v>
      </c>
      <c r="J21" s="26" t="s">
        <v>32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5" t="s">
        <v>1</v>
      </c>
      <c r="F27" s="235"/>
      <c r="G27" s="235"/>
      <c r="H27" s="23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42</v>
      </c>
      <c r="E33" s="28" t="s">
        <v>43</v>
      </c>
      <c r="F33" s="100">
        <f>ROUND((SUM(BE125:BE263)),  2)</f>
        <v>0</v>
      </c>
      <c r="G33" s="33"/>
      <c r="H33" s="33"/>
      <c r="I33" s="101">
        <v>0.2</v>
      </c>
      <c r="J33" s="100">
        <f>ROUND(((SUM(BE125:BE263))*I33),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0">
        <f>ROUND((SUM(BF125:BF263)),  2)</f>
        <v>0</v>
      </c>
      <c r="G34" s="33"/>
      <c r="H34" s="33"/>
      <c r="I34" s="101">
        <v>0.2</v>
      </c>
      <c r="J34" s="100">
        <f>ROUND(((SUM(BF125:BF263))*I34),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0">
        <f>ROUND((SUM(BG125:BG263)),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0">
        <f>ROUND((SUM(BH125:BH263)),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0">
        <f>ROUND((SUM(BI125:BI263)),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110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59" t="str">
        <f>E7</f>
        <v>Rodinný dom s 2 byt. jednotkami - Mníchova Lehota, Vytvorenie podmienok pre deinštitucionalizáciu DSS Adam. Kochanovce</v>
      </c>
      <c r="F85" s="260"/>
      <c r="G85" s="260"/>
      <c r="H85" s="26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07 - SO 07 Oplotenie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parc. č. 298,297/1 Mníchova Lehota</v>
      </c>
      <c r="G89" s="33"/>
      <c r="H89" s="33"/>
      <c r="I89" s="28" t="s">
        <v>20</v>
      </c>
      <c r="J89" s="56" t="str">
        <f>IF(J12="","",J12)</f>
        <v>21. 11. 2018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Trenčiansky samosprávny kraj</v>
      </c>
      <c r="G91" s="33"/>
      <c r="H91" s="33"/>
      <c r="I91" s="28" t="s">
        <v>29</v>
      </c>
      <c r="J91" s="31" t="str">
        <f>E21</f>
        <v>ADOM,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111</v>
      </c>
      <c r="D94" s="102"/>
      <c r="E94" s="102"/>
      <c r="F94" s="102"/>
      <c r="G94" s="102"/>
      <c r="H94" s="102"/>
      <c r="I94" s="102"/>
      <c r="J94" s="111" t="s">
        <v>112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113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114</v>
      </c>
    </row>
    <row r="97" spans="1:31" s="9" customFormat="1" ht="25" customHeight="1">
      <c r="B97" s="113"/>
      <c r="D97" s="114" t="s">
        <v>115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116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117</v>
      </c>
      <c r="E99" s="119"/>
      <c r="F99" s="119"/>
      <c r="G99" s="119"/>
      <c r="H99" s="119"/>
      <c r="I99" s="119"/>
      <c r="J99" s="120">
        <f>J167</f>
        <v>0</v>
      </c>
      <c r="L99" s="117"/>
    </row>
    <row r="100" spans="1:31" s="10" customFormat="1" ht="19.899999999999999" customHeight="1">
      <c r="B100" s="117"/>
      <c r="D100" s="118" t="s">
        <v>118</v>
      </c>
      <c r="E100" s="119"/>
      <c r="F100" s="119"/>
      <c r="G100" s="119"/>
      <c r="H100" s="119"/>
      <c r="I100" s="119"/>
      <c r="J100" s="120">
        <f>J185</f>
        <v>0</v>
      </c>
      <c r="L100" s="117"/>
    </row>
    <row r="101" spans="1:31" s="10" customFormat="1" ht="19.899999999999999" customHeight="1">
      <c r="B101" s="117"/>
      <c r="D101" s="118" t="s">
        <v>123</v>
      </c>
      <c r="E101" s="119"/>
      <c r="F101" s="119"/>
      <c r="G101" s="119"/>
      <c r="H101" s="119"/>
      <c r="I101" s="119"/>
      <c r="J101" s="120">
        <f>J196</f>
        <v>0</v>
      </c>
      <c r="L101" s="117"/>
    </row>
    <row r="102" spans="1:31" s="10" customFormat="1" ht="19.899999999999999" customHeight="1">
      <c r="B102" s="117"/>
      <c r="D102" s="118" t="s">
        <v>124</v>
      </c>
      <c r="E102" s="119"/>
      <c r="F102" s="119"/>
      <c r="G102" s="119"/>
      <c r="H102" s="119"/>
      <c r="I102" s="119"/>
      <c r="J102" s="120">
        <f>J204</f>
        <v>0</v>
      </c>
      <c r="L102" s="117"/>
    </row>
    <row r="103" spans="1:31" s="9" customFormat="1" ht="25" customHeight="1">
      <c r="B103" s="113"/>
      <c r="D103" s="114" t="s">
        <v>125</v>
      </c>
      <c r="E103" s="115"/>
      <c r="F103" s="115"/>
      <c r="G103" s="115"/>
      <c r="H103" s="115"/>
      <c r="I103" s="115"/>
      <c r="J103" s="116">
        <f>J206</f>
        <v>0</v>
      </c>
      <c r="L103" s="113"/>
    </row>
    <row r="104" spans="1:31" s="10" customFormat="1" ht="19.899999999999999" customHeight="1">
      <c r="B104" s="117"/>
      <c r="D104" s="118" t="s">
        <v>134</v>
      </c>
      <c r="E104" s="119"/>
      <c r="F104" s="119"/>
      <c r="G104" s="119"/>
      <c r="H104" s="119"/>
      <c r="I104" s="119"/>
      <c r="J104" s="120">
        <f>J207</f>
        <v>0</v>
      </c>
      <c r="L104" s="117"/>
    </row>
    <row r="105" spans="1:31" s="10" customFormat="1" ht="19.899999999999999" customHeight="1">
      <c r="B105" s="117"/>
      <c r="D105" s="118" t="s">
        <v>135</v>
      </c>
      <c r="E105" s="119"/>
      <c r="F105" s="119"/>
      <c r="G105" s="119"/>
      <c r="H105" s="119"/>
      <c r="I105" s="119"/>
      <c r="J105" s="120">
        <f>J211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5" customHeight="1">
      <c r="A112" s="33"/>
      <c r="B112" s="34"/>
      <c r="C112" s="22" t="s">
        <v>155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3.25" customHeight="1">
      <c r="A115" s="33"/>
      <c r="B115" s="34"/>
      <c r="C115" s="33"/>
      <c r="D115" s="33"/>
      <c r="E115" s="259" t="str">
        <f>E7</f>
        <v>Rodinný dom s 2 byt. jednotkami - Mníchova Lehota, Vytvorenie podmienok pre deinštitucionalizáciu DSS Adam. Kochanovce</v>
      </c>
      <c r="F115" s="260"/>
      <c r="G115" s="260"/>
      <c r="H115" s="260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107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49" t="str">
        <f>E9</f>
        <v>07 - SO 07 Oplotenie</v>
      </c>
      <c r="F117" s="258"/>
      <c r="G117" s="258"/>
      <c r="H117" s="25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parc. č. 298,297/1 Mníchova Lehota</v>
      </c>
      <c r="G119" s="33"/>
      <c r="H119" s="33"/>
      <c r="I119" s="28" t="s">
        <v>20</v>
      </c>
      <c r="J119" s="56" t="str">
        <f>IF(J12="","",J12)</f>
        <v>21. 11. 2018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Trenčiansky samosprávny kraj</v>
      </c>
      <c r="G121" s="33"/>
      <c r="H121" s="33"/>
      <c r="I121" s="28" t="s">
        <v>29</v>
      </c>
      <c r="J121" s="31" t="str">
        <f>E21</f>
        <v>ADOM, spol. s 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27</v>
      </c>
      <c r="D122" s="33"/>
      <c r="E122" s="33"/>
      <c r="F122" s="26" t="str">
        <f>IF(E18="","",E18)</f>
        <v>Vyplň údaj</v>
      </c>
      <c r="G122" s="33"/>
      <c r="H122" s="33"/>
      <c r="I122" s="28" t="s">
        <v>35</v>
      </c>
      <c r="J122" s="31" t="str">
        <f>E24</f>
        <v>Viera Masnicová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156</v>
      </c>
      <c r="D124" s="124" t="s">
        <v>63</v>
      </c>
      <c r="E124" s="124" t="s">
        <v>59</v>
      </c>
      <c r="F124" s="124" t="s">
        <v>60</v>
      </c>
      <c r="G124" s="124" t="s">
        <v>157</v>
      </c>
      <c r="H124" s="124" t="s">
        <v>158</v>
      </c>
      <c r="I124" s="124" t="s">
        <v>159</v>
      </c>
      <c r="J124" s="125" t="s">
        <v>112</v>
      </c>
      <c r="K124" s="126" t="s">
        <v>160</v>
      </c>
      <c r="L124" s="127"/>
      <c r="M124" s="63" t="s">
        <v>1</v>
      </c>
      <c r="N124" s="64" t="s">
        <v>42</v>
      </c>
      <c r="O124" s="64" t="s">
        <v>161</v>
      </c>
      <c r="P124" s="64" t="s">
        <v>162</v>
      </c>
      <c r="Q124" s="64" t="s">
        <v>163</v>
      </c>
      <c r="R124" s="64" t="s">
        <v>164</v>
      </c>
      <c r="S124" s="64" t="s">
        <v>165</v>
      </c>
      <c r="T124" s="65" t="s">
        <v>166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75" customHeight="1">
      <c r="A125" s="33"/>
      <c r="B125" s="34"/>
      <c r="C125" s="70" t="s">
        <v>113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P126+P206</f>
        <v>0</v>
      </c>
      <c r="Q125" s="67"/>
      <c r="R125" s="129">
        <f>R126+R206</f>
        <v>19.748053810000002</v>
      </c>
      <c r="S125" s="67"/>
      <c r="T125" s="130">
        <f>T126+T206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77</v>
      </c>
      <c r="AU125" s="18" t="s">
        <v>114</v>
      </c>
      <c r="BK125" s="131">
        <f>BK126+BK206</f>
        <v>0</v>
      </c>
    </row>
    <row r="126" spans="1:65" s="12" customFormat="1" ht="25.9" customHeight="1">
      <c r="B126" s="132"/>
      <c r="D126" s="133" t="s">
        <v>77</v>
      </c>
      <c r="E126" s="134" t="s">
        <v>167</v>
      </c>
      <c r="F126" s="134" t="s">
        <v>168</v>
      </c>
      <c r="I126" s="135"/>
      <c r="J126" s="136">
        <f>BK126</f>
        <v>0</v>
      </c>
      <c r="L126" s="132"/>
      <c r="M126" s="137"/>
      <c r="N126" s="138"/>
      <c r="O126" s="138"/>
      <c r="P126" s="139">
        <f>P127+P167+P185+P196+P204</f>
        <v>0</v>
      </c>
      <c r="Q126" s="138"/>
      <c r="R126" s="139">
        <f>R127+R167+R185+R196+R204</f>
        <v>19.09438231</v>
      </c>
      <c r="S126" s="138"/>
      <c r="T126" s="140">
        <f>T127+T167+T185+T196+T204</f>
        <v>0</v>
      </c>
      <c r="AR126" s="133" t="s">
        <v>86</v>
      </c>
      <c r="AT126" s="141" t="s">
        <v>77</v>
      </c>
      <c r="AU126" s="141" t="s">
        <v>78</v>
      </c>
      <c r="AY126" s="133" t="s">
        <v>169</v>
      </c>
      <c r="BK126" s="142">
        <f>BK127+BK167+BK185+BK196+BK204</f>
        <v>0</v>
      </c>
    </row>
    <row r="127" spans="1:65" s="12" customFormat="1" ht="22.75" customHeight="1">
      <c r="B127" s="132"/>
      <c r="D127" s="133" t="s">
        <v>77</v>
      </c>
      <c r="E127" s="143" t="s">
        <v>86</v>
      </c>
      <c r="F127" s="143" t="s">
        <v>170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SUM(P128:P166)</f>
        <v>0</v>
      </c>
      <c r="Q127" s="138"/>
      <c r="R127" s="139">
        <f>SUM(R128:R166)</f>
        <v>0</v>
      </c>
      <c r="S127" s="138"/>
      <c r="T127" s="140">
        <f>SUM(T128:T166)</f>
        <v>0</v>
      </c>
      <c r="AR127" s="133" t="s">
        <v>86</v>
      </c>
      <c r="AT127" s="141" t="s">
        <v>77</v>
      </c>
      <c r="AU127" s="141" t="s">
        <v>86</v>
      </c>
      <c r="AY127" s="133" t="s">
        <v>169</v>
      </c>
      <c r="BK127" s="142">
        <f>SUM(BK128:BK166)</f>
        <v>0</v>
      </c>
    </row>
    <row r="128" spans="1:65" s="2" customFormat="1" ht="14.4" customHeight="1">
      <c r="A128" s="33"/>
      <c r="B128" s="145"/>
      <c r="C128" s="146" t="s">
        <v>86</v>
      </c>
      <c r="D128" s="146" t="s">
        <v>171</v>
      </c>
      <c r="E128" s="147" t="s">
        <v>214</v>
      </c>
      <c r="F128" s="148" t="s">
        <v>215</v>
      </c>
      <c r="G128" s="149" t="s">
        <v>181</v>
      </c>
      <c r="H128" s="150">
        <v>6.8449999999999998</v>
      </c>
      <c r="I128" s="151"/>
      <c r="J128" s="150">
        <f>ROUND(I128*H128,3)</f>
        <v>0</v>
      </c>
      <c r="K128" s="152"/>
      <c r="L128" s="34"/>
      <c r="M128" s="153" t="s">
        <v>1</v>
      </c>
      <c r="N128" s="154" t="s">
        <v>44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175</v>
      </c>
      <c r="AT128" s="157" t="s">
        <v>171</v>
      </c>
      <c r="AU128" s="157" t="s">
        <v>176</v>
      </c>
      <c r="AY128" s="18" t="s">
        <v>169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8" t="s">
        <v>176</v>
      </c>
      <c r="BK128" s="159">
        <f>ROUND(I128*H128,3)</f>
        <v>0</v>
      </c>
      <c r="BL128" s="18" t="s">
        <v>175</v>
      </c>
      <c r="BM128" s="157" t="s">
        <v>3449</v>
      </c>
    </row>
    <row r="129" spans="1:65" s="14" customFormat="1">
      <c r="B129" s="169"/>
      <c r="D129" s="161" t="s">
        <v>178</v>
      </c>
      <c r="E129" s="170" t="s">
        <v>1</v>
      </c>
      <c r="F129" s="171" t="s">
        <v>3450</v>
      </c>
      <c r="H129" s="170" t="s">
        <v>1</v>
      </c>
      <c r="I129" s="172"/>
      <c r="L129" s="169"/>
      <c r="M129" s="173"/>
      <c r="N129" s="174"/>
      <c r="O129" s="174"/>
      <c r="P129" s="174"/>
      <c r="Q129" s="174"/>
      <c r="R129" s="174"/>
      <c r="S129" s="174"/>
      <c r="T129" s="175"/>
      <c r="AT129" s="170" t="s">
        <v>178</v>
      </c>
      <c r="AU129" s="170" t="s">
        <v>176</v>
      </c>
      <c r="AV129" s="14" t="s">
        <v>86</v>
      </c>
      <c r="AW129" s="14" t="s">
        <v>33</v>
      </c>
      <c r="AX129" s="14" t="s">
        <v>78</v>
      </c>
      <c r="AY129" s="170" t="s">
        <v>169</v>
      </c>
    </row>
    <row r="130" spans="1:65" s="13" customFormat="1">
      <c r="B130" s="160"/>
      <c r="D130" s="161" t="s">
        <v>178</v>
      </c>
      <c r="E130" s="162" t="s">
        <v>1</v>
      </c>
      <c r="F130" s="163" t="s">
        <v>3451</v>
      </c>
      <c r="H130" s="164">
        <v>1.1859999999999999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178</v>
      </c>
      <c r="AU130" s="162" t="s">
        <v>176</v>
      </c>
      <c r="AV130" s="13" t="s">
        <v>176</v>
      </c>
      <c r="AW130" s="13" t="s">
        <v>33</v>
      </c>
      <c r="AX130" s="13" t="s">
        <v>78</v>
      </c>
      <c r="AY130" s="162" t="s">
        <v>169</v>
      </c>
    </row>
    <row r="131" spans="1:65" s="13" customFormat="1">
      <c r="B131" s="160"/>
      <c r="D131" s="161" t="s">
        <v>178</v>
      </c>
      <c r="E131" s="162" t="s">
        <v>1</v>
      </c>
      <c r="F131" s="163" t="s">
        <v>3452</v>
      </c>
      <c r="H131" s="164">
        <v>3.6920000000000002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178</v>
      </c>
      <c r="AU131" s="162" t="s">
        <v>176</v>
      </c>
      <c r="AV131" s="13" t="s">
        <v>176</v>
      </c>
      <c r="AW131" s="13" t="s">
        <v>33</v>
      </c>
      <c r="AX131" s="13" t="s">
        <v>78</v>
      </c>
      <c r="AY131" s="162" t="s">
        <v>169</v>
      </c>
    </row>
    <row r="132" spans="1:65" s="16" customFormat="1">
      <c r="B132" s="184"/>
      <c r="D132" s="161" t="s">
        <v>178</v>
      </c>
      <c r="E132" s="185" t="s">
        <v>1</v>
      </c>
      <c r="F132" s="186" t="s">
        <v>201</v>
      </c>
      <c r="H132" s="187">
        <v>4.8780000000000001</v>
      </c>
      <c r="I132" s="188"/>
      <c r="L132" s="184"/>
      <c r="M132" s="189"/>
      <c r="N132" s="190"/>
      <c r="O132" s="190"/>
      <c r="P132" s="190"/>
      <c r="Q132" s="190"/>
      <c r="R132" s="190"/>
      <c r="S132" s="190"/>
      <c r="T132" s="191"/>
      <c r="AT132" s="185" t="s">
        <v>178</v>
      </c>
      <c r="AU132" s="185" t="s">
        <v>176</v>
      </c>
      <c r="AV132" s="16" t="s">
        <v>187</v>
      </c>
      <c r="AW132" s="16" t="s">
        <v>33</v>
      </c>
      <c r="AX132" s="16" t="s">
        <v>78</v>
      </c>
      <c r="AY132" s="185" t="s">
        <v>169</v>
      </c>
    </row>
    <row r="133" spans="1:65" s="14" customFormat="1">
      <c r="B133" s="169"/>
      <c r="D133" s="161" t="s">
        <v>178</v>
      </c>
      <c r="E133" s="170" t="s">
        <v>1</v>
      </c>
      <c r="F133" s="171" t="s">
        <v>3453</v>
      </c>
      <c r="H133" s="170" t="s">
        <v>1</v>
      </c>
      <c r="I133" s="172"/>
      <c r="L133" s="169"/>
      <c r="M133" s="173"/>
      <c r="N133" s="174"/>
      <c r="O133" s="174"/>
      <c r="P133" s="174"/>
      <c r="Q133" s="174"/>
      <c r="R133" s="174"/>
      <c r="S133" s="174"/>
      <c r="T133" s="175"/>
      <c r="AT133" s="170" t="s">
        <v>178</v>
      </c>
      <c r="AU133" s="170" t="s">
        <v>176</v>
      </c>
      <c r="AV133" s="14" t="s">
        <v>86</v>
      </c>
      <c r="AW133" s="14" t="s">
        <v>33</v>
      </c>
      <c r="AX133" s="14" t="s">
        <v>78</v>
      </c>
      <c r="AY133" s="170" t="s">
        <v>169</v>
      </c>
    </row>
    <row r="134" spans="1:65" s="13" customFormat="1">
      <c r="B134" s="160"/>
      <c r="D134" s="161" t="s">
        <v>178</v>
      </c>
      <c r="E134" s="162" t="s">
        <v>1</v>
      </c>
      <c r="F134" s="163" t="s">
        <v>3454</v>
      </c>
      <c r="H134" s="164">
        <v>1.9670000000000001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178</v>
      </c>
      <c r="AU134" s="162" t="s">
        <v>176</v>
      </c>
      <c r="AV134" s="13" t="s">
        <v>176</v>
      </c>
      <c r="AW134" s="13" t="s">
        <v>33</v>
      </c>
      <c r="AX134" s="13" t="s">
        <v>78</v>
      </c>
      <c r="AY134" s="162" t="s">
        <v>169</v>
      </c>
    </row>
    <row r="135" spans="1:65" s="15" customFormat="1">
      <c r="B135" s="176"/>
      <c r="D135" s="161" t="s">
        <v>178</v>
      </c>
      <c r="E135" s="177" t="s">
        <v>1</v>
      </c>
      <c r="F135" s="178" t="s">
        <v>186</v>
      </c>
      <c r="H135" s="179">
        <v>6.8450000000000006</v>
      </c>
      <c r="I135" s="180"/>
      <c r="L135" s="176"/>
      <c r="M135" s="181"/>
      <c r="N135" s="182"/>
      <c r="O135" s="182"/>
      <c r="P135" s="182"/>
      <c r="Q135" s="182"/>
      <c r="R135" s="182"/>
      <c r="S135" s="182"/>
      <c r="T135" s="183"/>
      <c r="AT135" s="177" t="s">
        <v>178</v>
      </c>
      <c r="AU135" s="177" t="s">
        <v>176</v>
      </c>
      <c r="AV135" s="15" t="s">
        <v>175</v>
      </c>
      <c r="AW135" s="15" t="s">
        <v>33</v>
      </c>
      <c r="AX135" s="15" t="s">
        <v>86</v>
      </c>
      <c r="AY135" s="177" t="s">
        <v>169</v>
      </c>
    </row>
    <row r="136" spans="1:65" s="2" customFormat="1" ht="37.75" customHeight="1">
      <c r="A136" s="33"/>
      <c r="B136" s="145"/>
      <c r="C136" s="146" t="s">
        <v>176</v>
      </c>
      <c r="D136" s="146" t="s">
        <v>171</v>
      </c>
      <c r="E136" s="147" t="s">
        <v>242</v>
      </c>
      <c r="F136" s="148" t="s">
        <v>243</v>
      </c>
      <c r="G136" s="149" t="s">
        <v>181</v>
      </c>
      <c r="H136" s="150">
        <v>6.8449999999999998</v>
      </c>
      <c r="I136" s="151"/>
      <c r="J136" s="150">
        <f>ROUND(I136*H136,3)</f>
        <v>0</v>
      </c>
      <c r="K136" s="152"/>
      <c r="L136" s="34"/>
      <c r="M136" s="153" t="s">
        <v>1</v>
      </c>
      <c r="N136" s="154" t="s">
        <v>44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175</v>
      </c>
      <c r="AT136" s="157" t="s">
        <v>171</v>
      </c>
      <c r="AU136" s="157" t="s">
        <v>176</v>
      </c>
      <c r="AY136" s="18" t="s">
        <v>169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8" t="s">
        <v>176</v>
      </c>
      <c r="BK136" s="159">
        <f>ROUND(I136*H136,3)</f>
        <v>0</v>
      </c>
      <c r="BL136" s="18" t="s">
        <v>175</v>
      </c>
      <c r="BM136" s="157" t="s">
        <v>3455</v>
      </c>
    </row>
    <row r="137" spans="1:65" s="2" customFormat="1" ht="14.4" customHeight="1">
      <c r="A137" s="33"/>
      <c r="B137" s="145"/>
      <c r="C137" s="146" t="s">
        <v>187</v>
      </c>
      <c r="D137" s="146" t="s">
        <v>171</v>
      </c>
      <c r="E137" s="147" t="s">
        <v>283</v>
      </c>
      <c r="F137" s="148" t="s">
        <v>284</v>
      </c>
      <c r="G137" s="149" t="s">
        <v>181</v>
      </c>
      <c r="H137" s="150">
        <v>0.68899999999999995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44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175</v>
      </c>
      <c r="AT137" s="157" t="s">
        <v>171</v>
      </c>
      <c r="AU137" s="157" t="s">
        <v>176</v>
      </c>
      <c r="AY137" s="18" t="s">
        <v>169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176</v>
      </c>
      <c r="BK137" s="159">
        <f>ROUND(I137*H137,3)</f>
        <v>0</v>
      </c>
      <c r="BL137" s="18" t="s">
        <v>175</v>
      </c>
      <c r="BM137" s="157" t="s">
        <v>3456</v>
      </c>
    </row>
    <row r="138" spans="1:65" s="14" customFormat="1" ht="20">
      <c r="B138" s="169"/>
      <c r="D138" s="161" t="s">
        <v>178</v>
      </c>
      <c r="E138" s="170" t="s">
        <v>1</v>
      </c>
      <c r="F138" s="171" t="s">
        <v>3457</v>
      </c>
      <c r="H138" s="170" t="s">
        <v>1</v>
      </c>
      <c r="I138" s="172"/>
      <c r="L138" s="169"/>
      <c r="M138" s="173"/>
      <c r="N138" s="174"/>
      <c r="O138" s="174"/>
      <c r="P138" s="174"/>
      <c r="Q138" s="174"/>
      <c r="R138" s="174"/>
      <c r="S138" s="174"/>
      <c r="T138" s="175"/>
      <c r="AT138" s="170" t="s">
        <v>178</v>
      </c>
      <c r="AU138" s="170" t="s">
        <v>176</v>
      </c>
      <c r="AV138" s="14" t="s">
        <v>86</v>
      </c>
      <c r="AW138" s="14" t="s">
        <v>33</v>
      </c>
      <c r="AX138" s="14" t="s">
        <v>78</v>
      </c>
      <c r="AY138" s="170" t="s">
        <v>169</v>
      </c>
    </row>
    <row r="139" spans="1:65" s="13" customFormat="1">
      <c r="B139" s="160"/>
      <c r="D139" s="161" t="s">
        <v>178</v>
      </c>
      <c r="E139" s="162" t="s">
        <v>1</v>
      </c>
      <c r="F139" s="163" t="s">
        <v>3458</v>
      </c>
      <c r="H139" s="164">
        <v>6.8000000000000005E-2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178</v>
      </c>
      <c r="AU139" s="162" t="s">
        <v>176</v>
      </c>
      <c r="AV139" s="13" t="s">
        <v>176</v>
      </c>
      <c r="AW139" s="13" t="s">
        <v>33</v>
      </c>
      <c r="AX139" s="13" t="s">
        <v>78</v>
      </c>
      <c r="AY139" s="162" t="s">
        <v>169</v>
      </c>
    </row>
    <row r="140" spans="1:65" s="13" customFormat="1">
      <c r="B140" s="160"/>
      <c r="D140" s="161" t="s">
        <v>178</v>
      </c>
      <c r="E140" s="162" t="s">
        <v>1</v>
      </c>
      <c r="F140" s="163" t="s">
        <v>3459</v>
      </c>
      <c r="H140" s="164">
        <v>6.8000000000000005E-2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178</v>
      </c>
      <c r="AU140" s="162" t="s">
        <v>176</v>
      </c>
      <c r="AV140" s="13" t="s">
        <v>176</v>
      </c>
      <c r="AW140" s="13" t="s">
        <v>33</v>
      </c>
      <c r="AX140" s="13" t="s">
        <v>78</v>
      </c>
      <c r="AY140" s="162" t="s">
        <v>169</v>
      </c>
    </row>
    <row r="141" spans="1:65" s="13" customFormat="1">
      <c r="B141" s="160"/>
      <c r="D141" s="161" t="s">
        <v>178</v>
      </c>
      <c r="E141" s="162" t="s">
        <v>1</v>
      </c>
      <c r="F141" s="163" t="s">
        <v>3460</v>
      </c>
      <c r="H141" s="164">
        <v>6.8000000000000005E-2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178</v>
      </c>
      <c r="AU141" s="162" t="s">
        <v>176</v>
      </c>
      <c r="AV141" s="13" t="s">
        <v>176</v>
      </c>
      <c r="AW141" s="13" t="s">
        <v>33</v>
      </c>
      <c r="AX141" s="13" t="s">
        <v>78</v>
      </c>
      <c r="AY141" s="162" t="s">
        <v>169</v>
      </c>
    </row>
    <row r="142" spans="1:65" s="13" customFormat="1">
      <c r="B142" s="160"/>
      <c r="D142" s="161" t="s">
        <v>178</v>
      </c>
      <c r="E142" s="162" t="s">
        <v>1</v>
      </c>
      <c r="F142" s="163" t="s">
        <v>3461</v>
      </c>
      <c r="H142" s="164">
        <v>6.8000000000000005E-2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178</v>
      </c>
      <c r="AU142" s="162" t="s">
        <v>176</v>
      </c>
      <c r="AV142" s="13" t="s">
        <v>176</v>
      </c>
      <c r="AW142" s="13" t="s">
        <v>33</v>
      </c>
      <c r="AX142" s="13" t="s">
        <v>78</v>
      </c>
      <c r="AY142" s="162" t="s">
        <v>169</v>
      </c>
    </row>
    <row r="143" spans="1:65" s="13" customFormat="1">
      <c r="B143" s="160"/>
      <c r="D143" s="161" t="s">
        <v>178</v>
      </c>
      <c r="E143" s="162" t="s">
        <v>1</v>
      </c>
      <c r="F143" s="163" t="s">
        <v>3462</v>
      </c>
      <c r="H143" s="164">
        <v>6.8000000000000005E-2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178</v>
      </c>
      <c r="AU143" s="162" t="s">
        <v>176</v>
      </c>
      <c r="AV143" s="13" t="s">
        <v>176</v>
      </c>
      <c r="AW143" s="13" t="s">
        <v>33</v>
      </c>
      <c r="AX143" s="13" t="s">
        <v>78</v>
      </c>
      <c r="AY143" s="162" t="s">
        <v>169</v>
      </c>
    </row>
    <row r="144" spans="1:65" s="13" customFormat="1">
      <c r="B144" s="160"/>
      <c r="D144" s="161" t="s">
        <v>178</v>
      </c>
      <c r="E144" s="162" t="s">
        <v>1</v>
      </c>
      <c r="F144" s="163" t="s">
        <v>3463</v>
      </c>
      <c r="H144" s="164">
        <v>6.8000000000000005E-2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178</v>
      </c>
      <c r="AU144" s="162" t="s">
        <v>176</v>
      </c>
      <c r="AV144" s="13" t="s">
        <v>176</v>
      </c>
      <c r="AW144" s="13" t="s">
        <v>33</v>
      </c>
      <c r="AX144" s="13" t="s">
        <v>78</v>
      </c>
      <c r="AY144" s="162" t="s">
        <v>169</v>
      </c>
    </row>
    <row r="145" spans="1:65" s="16" customFormat="1">
      <c r="B145" s="184"/>
      <c r="D145" s="161" t="s">
        <v>178</v>
      </c>
      <c r="E145" s="185" t="s">
        <v>1</v>
      </c>
      <c r="F145" s="186" t="s">
        <v>201</v>
      </c>
      <c r="H145" s="187">
        <v>0.40800000000000003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178</v>
      </c>
      <c r="AU145" s="185" t="s">
        <v>176</v>
      </c>
      <c r="AV145" s="16" t="s">
        <v>187</v>
      </c>
      <c r="AW145" s="16" t="s">
        <v>33</v>
      </c>
      <c r="AX145" s="16" t="s">
        <v>78</v>
      </c>
      <c r="AY145" s="185" t="s">
        <v>169</v>
      </c>
    </row>
    <row r="146" spans="1:65" s="14" customFormat="1">
      <c r="B146" s="169"/>
      <c r="D146" s="161" t="s">
        <v>178</v>
      </c>
      <c r="E146" s="170" t="s">
        <v>1</v>
      </c>
      <c r="F146" s="171" t="s">
        <v>3464</v>
      </c>
      <c r="H146" s="170" t="s">
        <v>1</v>
      </c>
      <c r="I146" s="172"/>
      <c r="L146" s="169"/>
      <c r="M146" s="173"/>
      <c r="N146" s="174"/>
      <c r="O146" s="174"/>
      <c r="P146" s="174"/>
      <c r="Q146" s="174"/>
      <c r="R146" s="174"/>
      <c r="S146" s="174"/>
      <c r="T146" s="175"/>
      <c r="AT146" s="170" t="s">
        <v>178</v>
      </c>
      <c r="AU146" s="170" t="s">
        <v>176</v>
      </c>
      <c r="AV146" s="14" t="s">
        <v>86</v>
      </c>
      <c r="AW146" s="14" t="s">
        <v>33</v>
      </c>
      <c r="AX146" s="14" t="s">
        <v>78</v>
      </c>
      <c r="AY146" s="170" t="s">
        <v>169</v>
      </c>
    </row>
    <row r="147" spans="1:65" s="13" customFormat="1">
      <c r="B147" s="160"/>
      <c r="D147" s="161" t="s">
        <v>178</v>
      </c>
      <c r="E147" s="162" t="s">
        <v>1</v>
      </c>
      <c r="F147" s="163" t="s">
        <v>3465</v>
      </c>
      <c r="H147" s="164">
        <v>0.28100000000000003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178</v>
      </c>
      <c r="AU147" s="162" t="s">
        <v>176</v>
      </c>
      <c r="AV147" s="13" t="s">
        <v>176</v>
      </c>
      <c r="AW147" s="13" t="s">
        <v>33</v>
      </c>
      <c r="AX147" s="13" t="s">
        <v>78</v>
      </c>
      <c r="AY147" s="162" t="s">
        <v>169</v>
      </c>
    </row>
    <row r="148" spans="1:65" s="15" customFormat="1">
      <c r="B148" s="176"/>
      <c r="D148" s="161" t="s">
        <v>178</v>
      </c>
      <c r="E148" s="177" t="s">
        <v>1</v>
      </c>
      <c r="F148" s="178" t="s">
        <v>186</v>
      </c>
      <c r="H148" s="179">
        <v>0.68900000000000006</v>
      </c>
      <c r="I148" s="180"/>
      <c r="L148" s="176"/>
      <c r="M148" s="181"/>
      <c r="N148" s="182"/>
      <c r="O148" s="182"/>
      <c r="P148" s="182"/>
      <c r="Q148" s="182"/>
      <c r="R148" s="182"/>
      <c r="S148" s="182"/>
      <c r="T148" s="183"/>
      <c r="AT148" s="177" t="s">
        <v>178</v>
      </c>
      <c r="AU148" s="177" t="s">
        <v>176</v>
      </c>
      <c r="AV148" s="15" t="s">
        <v>175</v>
      </c>
      <c r="AW148" s="15" t="s">
        <v>33</v>
      </c>
      <c r="AX148" s="15" t="s">
        <v>86</v>
      </c>
      <c r="AY148" s="177" t="s">
        <v>169</v>
      </c>
    </row>
    <row r="149" spans="1:65" s="2" customFormat="1" ht="24.15" customHeight="1">
      <c r="A149" s="33"/>
      <c r="B149" s="145"/>
      <c r="C149" s="146" t="s">
        <v>175</v>
      </c>
      <c r="D149" s="146" t="s">
        <v>171</v>
      </c>
      <c r="E149" s="147" t="s">
        <v>3466</v>
      </c>
      <c r="F149" s="148" t="s">
        <v>3467</v>
      </c>
      <c r="G149" s="149" t="s">
        <v>181</v>
      </c>
      <c r="H149" s="150">
        <v>1.484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44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175</v>
      </c>
      <c r="AT149" s="157" t="s">
        <v>171</v>
      </c>
      <c r="AU149" s="157" t="s">
        <v>176</v>
      </c>
      <c r="AY149" s="18" t="s">
        <v>169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176</v>
      </c>
      <c r="BK149" s="159">
        <f>ROUND(I149*H149,3)</f>
        <v>0</v>
      </c>
      <c r="BL149" s="18" t="s">
        <v>175</v>
      </c>
      <c r="BM149" s="157" t="s">
        <v>3468</v>
      </c>
    </row>
    <row r="150" spans="1:65" s="14" customFormat="1">
      <c r="B150" s="169"/>
      <c r="D150" s="161" t="s">
        <v>178</v>
      </c>
      <c r="E150" s="170" t="s">
        <v>1</v>
      </c>
      <c r="F150" s="171" t="s">
        <v>3469</v>
      </c>
      <c r="H150" s="170" t="s">
        <v>1</v>
      </c>
      <c r="I150" s="172"/>
      <c r="L150" s="169"/>
      <c r="M150" s="173"/>
      <c r="N150" s="174"/>
      <c r="O150" s="174"/>
      <c r="P150" s="174"/>
      <c r="Q150" s="174"/>
      <c r="R150" s="174"/>
      <c r="S150" s="174"/>
      <c r="T150" s="175"/>
      <c r="AT150" s="170" t="s">
        <v>178</v>
      </c>
      <c r="AU150" s="170" t="s">
        <v>176</v>
      </c>
      <c r="AV150" s="14" t="s">
        <v>86</v>
      </c>
      <c r="AW150" s="14" t="s">
        <v>33</v>
      </c>
      <c r="AX150" s="14" t="s">
        <v>78</v>
      </c>
      <c r="AY150" s="170" t="s">
        <v>169</v>
      </c>
    </row>
    <row r="151" spans="1:65" s="13" customFormat="1">
      <c r="B151" s="160"/>
      <c r="D151" s="161" t="s">
        <v>178</v>
      </c>
      <c r="E151" s="162" t="s">
        <v>1</v>
      </c>
      <c r="F151" s="163" t="s">
        <v>3470</v>
      </c>
      <c r="H151" s="164">
        <v>1.484</v>
      </c>
      <c r="I151" s="165"/>
      <c r="L151" s="160"/>
      <c r="M151" s="166"/>
      <c r="N151" s="167"/>
      <c r="O151" s="167"/>
      <c r="P151" s="167"/>
      <c r="Q151" s="167"/>
      <c r="R151" s="167"/>
      <c r="S151" s="167"/>
      <c r="T151" s="168"/>
      <c r="AT151" s="162" t="s">
        <v>178</v>
      </c>
      <c r="AU151" s="162" t="s">
        <v>176</v>
      </c>
      <c r="AV151" s="13" t="s">
        <v>176</v>
      </c>
      <c r="AW151" s="13" t="s">
        <v>33</v>
      </c>
      <c r="AX151" s="13" t="s">
        <v>86</v>
      </c>
      <c r="AY151" s="162" t="s">
        <v>169</v>
      </c>
    </row>
    <row r="152" spans="1:65" s="2" customFormat="1" ht="14.4" customHeight="1">
      <c r="A152" s="33"/>
      <c r="B152" s="145"/>
      <c r="C152" s="146" t="s">
        <v>209</v>
      </c>
      <c r="D152" s="146" t="s">
        <v>171</v>
      </c>
      <c r="E152" s="147" t="s">
        <v>296</v>
      </c>
      <c r="F152" s="148" t="s">
        <v>297</v>
      </c>
      <c r="G152" s="149" t="s">
        <v>181</v>
      </c>
      <c r="H152" s="150">
        <v>2.173</v>
      </c>
      <c r="I152" s="151"/>
      <c r="J152" s="150">
        <f>ROUND(I152*H152,3)</f>
        <v>0</v>
      </c>
      <c r="K152" s="152"/>
      <c r="L152" s="34"/>
      <c r="M152" s="153" t="s">
        <v>1</v>
      </c>
      <c r="N152" s="154" t="s">
        <v>44</v>
      </c>
      <c r="O152" s="59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175</v>
      </c>
      <c r="AT152" s="157" t="s">
        <v>171</v>
      </c>
      <c r="AU152" s="157" t="s">
        <v>176</v>
      </c>
      <c r="AY152" s="18" t="s">
        <v>169</v>
      </c>
      <c r="BE152" s="158">
        <f>IF(N152="základná",J152,0)</f>
        <v>0</v>
      </c>
      <c r="BF152" s="158">
        <f>IF(N152="znížená",J152,0)</f>
        <v>0</v>
      </c>
      <c r="BG152" s="158">
        <f>IF(N152="zákl. prenesená",J152,0)</f>
        <v>0</v>
      </c>
      <c r="BH152" s="158">
        <f>IF(N152="zníž. prenesená",J152,0)</f>
        <v>0</v>
      </c>
      <c r="BI152" s="158">
        <f>IF(N152="nulová",J152,0)</f>
        <v>0</v>
      </c>
      <c r="BJ152" s="18" t="s">
        <v>176</v>
      </c>
      <c r="BK152" s="159">
        <f>ROUND(I152*H152,3)</f>
        <v>0</v>
      </c>
      <c r="BL152" s="18" t="s">
        <v>175</v>
      </c>
      <c r="BM152" s="157" t="s">
        <v>3471</v>
      </c>
    </row>
    <row r="153" spans="1:65" s="13" customFormat="1">
      <c r="B153" s="160"/>
      <c r="D153" s="161" t="s">
        <v>178</v>
      </c>
      <c r="E153" s="162" t="s">
        <v>1</v>
      </c>
      <c r="F153" s="163" t="s">
        <v>3472</v>
      </c>
      <c r="H153" s="164">
        <v>2.173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178</v>
      </c>
      <c r="AU153" s="162" t="s">
        <v>176</v>
      </c>
      <c r="AV153" s="13" t="s">
        <v>176</v>
      </c>
      <c r="AW153" s="13" t="s">
        <v>33</v>
      </c>
      <c r="AX153" s="13" t="s">
        <v>86</v>
      </c>
      <c r="AY153" s="162" t="s">
        <v>169</v>
      </c>
    </row>
    <row r="154" spans="1:65" s="2" customFormat="1" ht="37.75" customHeight="1">
      <c r="A154" s="33"/>
      <c r="B154" s="145"/>
      <c r="C154" s="146" t="s">
        <v>213</v>
      </c>
      <c r="D154" s="146" t="s">
        <v>171</v>
      </c>
      <c r="E154" s="147" t="s">
        <v>300</v>
      </c>
      <c r="F154" s="148" t="s">
        <v>301</v>
      </c>
      <c r="G154" s="149" t="s">
        <v>181</v>
      </c>
      <c r="H154" s="150">
        <v>7.0510000000000002</v>
      </c>
      <c r="I154" s="151"/>
      <c r="J154" s="150">
        <f>ROUND(I154*H154,3)</f>
        <v>0</v>
      </c>
      <c r="K154" s="152"/>
      <c r="L154" s="34"/>
      <c r="M154" s="153" t="s">
        <v>1</v>
      </c>
      <c r="N154" s="154" t="s">
        <v>44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175</v>
      </c>
      <c r="AT154" s="157" t="s">
        <v>171</v>
      </c>
      <c r="AU154" s="157" t="s">
        <v>176</v>
      </c>
      <c r="AY154" s="18" t="s">
        <v>169</v>
      </c>
      <c r="BE154" s="158">
        <f>IF(N154="základná",J154,0)</f>
        <v>0</v>
      </c>
      <c r="BF154" s="158">
        <f>IF(N154="znížená",J154,0)</f>
        <v>0</v>
      </c>
      <c r="BG154" s="158">
        <f>IF(N154="zákl. prenesená",J154,0)</f>
        <v>0</v>
      </c>
      <c r="BH154" s="158">
        <f>IF(N154="zníž. prenesená",J154,0)</f>
        <v>0</v>
      </c>
      <c r="BI154" s="158">
        <f>IF(N154="nulová",J154,0)</f>
        <v>0</v>
      </c>
      <c r="BJ154" s="18" t="s">
        <v>176</v>
      </c>
      <c r="BK154" s="159">
        <f>ROUND(I154*H154,3)</f>
        <v>0</v>
      </c>
      <c r="BL154" s="18" t="s">
        <v>175</v>
      </c>
      <c r="BM154" s="157" t="s">
        <v>3473</v>
      </c>
    </row>
    <row r="155" spans="1:65" s="13" customFormat="1">
      <c r="B155" s="160"/>
      <c r="D155" s="161" t="s">
        <v>178</v>
      </c>
      <c r="E155" s="162" t="s">
        <v>1</v>
      </c>
      <c r="F155" s="163" t="s">
        <v>3474</v>
      </c>
      <c r="H155" s="164">
        <v>6.8449999999999998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178</v>
      </c>
      <c r="AU155" s="162" t="s">
        <v>176</v>
      </c>
      <c r="AV155" s="13" t="s">
        <v>176</v>
      </c>
      <c r="AW155" s="13" t="s">
        <v>33</v>
      </c>
      <c r="AX155" s="13" t="s">
        <v>78</v>
      </c>
      <c r="AY155" s="162" t="s">
        <v>169</v>
      </c>
    </row>
    <row r="156" spans="1:65" s="13" customFormat="1">
      <c r="B156" s="160"/>
      <c r="D156" s="161" t="s">
        <v>178</v>
      </c>
      <c r="E156" s="162" t="s">
        <v>1</v>
      </c>
      <c r="F156" s="163" t="s">
        <v>3475</v>
      </c>
      <c r="H156" s="164">
        <v>2.173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178</v>
      </c>
      <c r="AU156" s="162" t="s">
        <v>176</v>
      </c>
      <c r="AV156" s="13" t="s">
        <v>176</v>
      </c>
      <c r="AW156" s="13" t="s">
        <v>33</v>
      </c>
      <c r="AX156" s="13" t="s">
        <v>78</v>
      </c>
      <c r="AY156" s="162" t="s">
        <v>169</v>
      </c>
    </row>
    <row r="157" spans="1:65" s="13" customFormat="1">
      <c r="B157" s="160"/>
      <c r="D157" s="161" t="s">
        <v>178</v>
      </c>
      <c r="E157" s="162" t="s">
        <v>1</v>
      </c>
      <c r="F157" s="163" t="s">
        <v>3476</v>
      </c>
      <c r="H157" s="164">
        <v>-1.9670000000000001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178</v>
      </c>
      <c r="AU157" s="162" t="s">
        <v>176</v>
      </c>
      <c r="AV157" s="13" t="s">
        <v>176</v>
      </c>
      <c r="AW157" s="13" t="s">
        <v>33</v>
      </c>
      <c r="AX157" s="13" t="s">
        <v>78</v>
      </c>
      <c r="AY157" s="162" t="s">
        <v>169</v>
      </c>
    </row>
    <row r="158" spans="1:65" s="15" customFormat="1">
      <c r="B158" s="176"/>
      <c r="D158" s="161" t="s">
        <v>178</v>
      </c>
      <c r="E158" s="177" t="s">
        <v>1</v>
      </c>
      <c r="F158" s="178" t="s">
        <v>186</v>
      </c>
      <c r="H158" s="179">
        <v>7.0510000000000002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178</v>
      </c>
      <c r="AU158" s="177" t="s">
        <v>176</v>
      </c>
      <c r="AV158" s="15" t="s">
        <v>175</v>
      </c>
      <c r="AW158" s="15" t="s">
        <v>33</v>
      </c>
      <c r="AX158" s="15" t="s">
        <v>86</v>
      </c>
      <c r="AY158" s="177" t="s">
        <v>169</v>
      </c>
    </row>
    <row r="159" spans="1:65" s="2" customFormat="1" ht="37.75" customHeight="1">
      <c r="A159" s="33"/>
      <c r="B159" s="145"/>
      <c r="C159" s="146" t="s">
        <v>241</v>
      </c>
      <c r="D159" s="146" t="s">
        <v>171</v>
      </c>
      <c r="E159" s="147" t="s">
        <v>309</v>
      </c>
      <c r="F159" s="148" t="s">
        <v>310</v>
      </c>
      <c r="G159" s="149" t="s">
        <v>181</v>
      </c>
      <c r="H159" s="150">
        <v>56.408000000000001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44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175</v>
      </c>
      <c r="AT159" s="157" t="s">
        <v>171</v>
      </c>
      <c r="AU159" s="157" t="s">
        <v>176</v>
      </c>
      <c r="AY159" s="18" t="s">
        <v>169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176</v>
      </c>
      <c r="BK159" s="159">
        <f>ROUND(I159*H159,3)</f>
        <v>0</v>
      </c>
      <c r="BL159" s="18" t="s">
        <v>175</v>
      </c>
      <c r="BM159" s="157" t="s">
        <v>3477</v>
      </c>
    </row>
    <row r="160" spans="1:65" s="14" customFormat="1">
      <c r="B160" s="169"/>
      <c r="D160" s="161" t="s">
        <v>178</v>
      </c>
      <c r="E160" s="170" t="s">
        <v>1</v>
      </c>
      <c r="F160" s="171" t="s">
        <v>312</v>
      </c>
      <c r="H160" s="170" t="s">
        <v>1</v>
      </c>
      <c r="I160" s="172"/>
      <c r="L160" s="169"/>
      <c r="M160" s="173"/>
      <c r="N160" s="174"/>
      <c r="O160" s="174"/>
      <c r="P160" s="174"/>
      <c r="Q160" s="174"/>
      <c r="R160" s="174"/>
      <c r="S160" s="174"/>
      <c r="T160" s="175"/>
      <c r="AT160" s="170" t="s">
        <v>178</v>
      </c>
      <c r="AU160" s="170" t="s">
        <v>176</v>
      </c>
      <c r="AV160" s="14" t="s">
        <v>86</v>
      </c>
      <c r="AW160" s="14" t="s">
        <v>33</v>
      </c>
      <c r="AX160" s="14" t="s">
        <v>78</v>
      </c>
      <c r="AY160" s="170" t="s">
        <v>169</v>
      </c>
    </row>
    <row r="161" spans="1:65" s="13" customFormat="1">
      <c r="B161" s="160"/>
      <c r="D161" s="161" t="s">
        <v>178</v>
      </c>
      <c r="E161" s="162" t="s">
        <v>1</v>
      </c>
      <c r="F161" s="163" t="s">
        <v>3478</v>
      </c>
      <c r="H161" s="164">
        <v>56.408000000000001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2" t="s">
        <v>178</v>
      </c>
      <c r="AU161" s="162" t="s">
        <v>176</v>
      </c>
      <c r="AV161" s="13" t="s">
        <v>176</v>
      </c>
      <c r="AW161" s="13" t="s">
        <v>33</v>
      </c>
      <c r="AX161" s="13" t="s">
        <v>86</v>
      </c>
      <c r="AY161" s="162" t="s">
        <v>169</v>
      </c>
    </row>
    <row r="162" spans="1:65" s="2" customFormat="1" ht="24.15" customHeight="1">
      <c r="A162" s="33"/>
      <c r="B162" s="145"/>
      <c r="C162" s="146" t="s">
        <v>245</v>
      </c>
      <c r="D162" s="146" t="s">
        <v>171</v>
      </c>
      <c r="E162" s="147" t="s">
        <v>315</v>
      </c>
      <c r="F162" s="148" t="s">
        <v>316</v>
      </c>
      <c r="G162" s="149" t="s">
        <v>317</v>
      </c>
      <c r="H162" s="150">
        <v>10.577</v>
      </c>
      <c r="I162" s="151"/>
      <c r="J162" s="150">
        <f>ROUND(I162*H162,3)</f>
        <v>0</v>
      </c>
      <c r="K162" s="152"/>
      <c r="L162" s="34"/>
      <c r="M162" s="153" t="s">
        <v>1</v>
      </c>
      <c r="N162" s="154" t="s">
        <v>44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175</v>
      </c>
      <c r="AT162" s="157" t="s">
        <v>171</v>
      </c>
      <c r="AU162" s="157" t="s">
        <v>176</v>
      </c>
      <c r="AY162" s="18" t="s">
        <v>169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8" t="s">
        <v>176</v>
      </c>
      <c r="BK162" s="159">
        <f>ROUND(I162*H162,3)</f>
        <v>0</v>
      </c>
      <c r="BL162" s="18" t="s">
        <v>175</v>
      </c>
      <c r="BM162" s="157" t="s">
        <v>3479</v>
      </c>
    </row>
    <row r="163" spans="1:65" s="13" customFormat="1">
      <c r="B163" s="160"/>
      <c r="D163" s="161" t="s">
        <v>178</v>
      </c>
      <c r="E163" s="162" t="s">
        <v>1</v>
      </c>
      <c r="F163" s="163" t="s">
        <v>3480</v>
      </c>
      <c r="H163" s="164">
        <v>10.577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178</v>
      </c>
      <c r="AU163" s="162" t="s">
        <v>176</v>
      </c>
      <c r="AV163" s="13" t="s">
        <v>176</v>
      </c>
      <c r="AW163" s="13" t="s">
        <v>33</v>
      </c>
      <c r="AX163" s="13" t="s">
        <v>86</v>
      </c>
      <c r="AY163" s="162" t="s">
        <v>169</v>
      </c>
    </row>
    <row r="164" spans="1:65" s="2" customFormat="1" ht="24.15" customHeight="1">
      <c r="A164" s="33"/>
      <c r="B164" s="145"/>
      <c r="C164" s="146" t="s">
        <v>278</v>
      </c>
      <c r="D164" s="146" t="s">
        <v>171</v>
      </c>
      <c r="E164" s="147" t="s">
        <v>3481</v>
      </c>
      <c r="F164" s="148" t="s">
        <v>3482</v>
      </c>
      <c r="G164" s="149" t="s">
        <v>181</v>
      </c>
      <c r="H164" s="150">
        <v>1.9670000000000001</v>
      </c>
      <c r="I164" s="151"/>
      <c r="J164" s="150">
        <f>ROUND(I164*H164,3)</f>
        <v>0</v>
      </c>
      <c r="K164" s="152"/>
      <c r="L164" s="34"/>
      <c r="M164" s="153" t="s">
        <v>1</v>
      </c>
      <c r="N164" s="154" t="s">
        <v>44</v>
      </c>
      <c r="O164" s="59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175</v>
      </c>
      <c r="AT164" s="157" t="s">
        <v>171</v>
      </c>
      <c r="AU164" s="157" t="s">
        <v>176</v>
      </c>
      <c r="AY164" s="18" t="s">
        <v>169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8" t="s">
        <v>176</v>
      </c>
      <c r="BK164" s="159">
        <f>ROUND(I164*H164,3)</f>
        <v>0</v>
      </c>
      <c r="BL164" s="18" t="s">
        <v>175</v>
      </c>
      <c r="BM164" s="157" t="s">
        <v>3483</v>
      </c>
    </row>
    <row r="165" spans="1:65" s="14" customFormat="1">
      <c r="B165" s="169"/>
      <c r="D165" s="161" t="s">
        <v>178</v>
      </c>
      <c r="E165" s="170" t="s">
        <v>1</v>
      </c>
      <c r="F165" s="171" t="s">
        <v>3484</v>
      </c>
      <c r="H165" s="170" t="s">
        <v>1</v>
      </c>
      <c r="I165" s="172"/>
      <c r="L165" s="169"/>
      <c r="M165" s="173"/>
      <c r="N165" s="174"/>
      <c r="O165" s="174"/>
      <c r="P165" s="174"/>
      <c r="Q165" s="174"/>
      <c r="R165" s="174"/>
      <c r="S165" s="174"/>
      <c r="T165" s="175"/>
      <c r="AT165" s="170" t="s">
        <v>178</v>
      </c>
      <c r="AU165" s="170" t="s">
        <v>176</v>
      </c>
      <c r="AV165" s="14" t="s">
        <v>86</v>
      </c>
      <c r="AW165" s="14" t="s">
        <v>33</v>
      </c>
      <c r="AX165" s="14" t="s">
        <v>78</v>
      </c>
      <c r="AY165" s="170" t="s">
        <v>169</v>
      </c>
    </row>
    <row r="166" spans="1:65" s="13" customFormat="1">
      <c r="B166" s="160"/>
      <c r="D166" s="161" t="s">
        <v>178</v>
      </c>
      <c r="E166" s="162" t="s">
        <v>1</v>
      </c>
      <c r="F166" s="163" t="s">
        <v>3454</v>
      </c>
      <c r="H166" s="164">
        <v>1.9670000000000001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178</v>
      </c>
      <c r="AU166" s="162" t="s">
        <v>176</v>
      </c>
      <c r="AV166" s="13" t="s">
        <v>176</v>
      </c>
      <c r="AW166" s="13" t="s">
        <v>33</v>
      </c>
      <c r="AX166" s="13" t="s">
        <v>86</v>
      </c>
      <c r="AY166" s="162" t="s">
        <v>169</v>
      </c>
    </row>
    <row r="167" spans="1:65" s="12" customFormat="1" ht="22.75" customHeight="1">
      <c r="B167" s="132"/>
      <c r="D167" s="133" t="s">
        <v>77</v>
      </c>
      <c r="E167" s="143" t="s">
        <v>176</v>
      </c>
      <c r="F167" s="143" t="s">
        <v>337</v>
      </c>
      <c r="I167" s="135"/>
      <c r="J167" s="144">
        <f>BK167</f>
        <v>0</v>
      </c>
      <c r="L167" s="132"/>
      <c r="M167" s="137"/>
      <c r="N167" s="138"/>
      <c r="O167" s="138"/>
      <c r="P167" s="139">
        <f>SUM(P168:P184)</f>
        <v>0</v>
      </c>
      <c r="Q167" s="138"/>
      <c r="R167" s="139">
        <f>SUM(R168:R184)</f>
        <v>12.33162871</v>
      </c>
      <c r="S167" s="138"/>
      <c r="T167" s="140">
        <f>SUM(T168:T184)</f>
        <v>0</v>
      </c>
      <c r="AR167" s="133" t="s">
        <v>86</v>
      </c>
      <c r="AT167" s="141" t="s">
        <v>77</v>
      </c>
      <c r="AU167" s="141" t="s">
        <v>86</v>
      </c>
      <c r="AY167" s="133" t="s">
        <v>169</v>
      </c>
      <c r="BK167" s="142">
        <f>SUM(BK168:BK184)</f>
        <v>0</v>
      </c>
    </row>
    <row r="168" spans="1:65" s="2" customFormat="1" ht="14.4" customHeight="1">
      <c r="A168" s="33"/>
      <c r="B168" s="145"/>
      <c r="C168" s="146" t="s">
        <v>282</v>
      </c>
      <c r="D168" s="146" t="s">
        <v>171</v>
      </c>
      <c r="E168" s="147" t="s">
        <v>445</v>
      </c>
      <c r="F168" s="148" t="s">
        <v>446</v>
      </c>
      <c r="G168" s="149" t="s">
        <v>181</v>
      </c>
      <c r="H168" s="150">
        <v>4.8780000000000001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44</v>
      </c>
      <c r="O168" s="59"/>
      <c r="P168" s="155">
        <f>O168*H168</f>
        <v>0</v>
      </c>
      <c r="Q168" s="155">
        <v>2.2151299999999998</v>
      </c>
      <c r="R168" s="155">
        <f>Q168*H168</f>
        <v>10.80540414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175</v>
      </c>
      <c r="AT168" s="157" t="s">
        <v>171</v>
      </c>
      <c r="AU168" s="157" t="s">
        <v>176</v>
      </c>
      <c r="AY168" s="18" t="s">
        <v>169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176</v>
      </c>
      <c r="BK168" s="159">
        <f>ROUND(I168*H168,3)</f>
        <v>0</v>
      </c>
      <c r="BL168" s="18" t="s">
        <v>175</v>
      </c>
      <c r="BM168" s="157" t="s">
        <v>3485</v>
      </c>
    </row>
    <row r="169" spans="1:65" s="14" customFormat="1">
      <c r="B169" s="169"/>
      <c r="D169" s="161" t="s">
        <v>178</v>
      </c>
      <c r="E169" s="170" t="s">
        <v>1</v>
      </c>
      <c r="F169" s="171" t="s">
        <v>3450</v>
      </c>
      <c r="H169" s="170" t="s">
        <v>1</v>
      </c>
      <c r="I169" s="172"/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178</v>
      </c>
      <c r="AU169" s="170" t="s">
        <v>176</v>
      </c>
      <c r="AV169" s="14" t="s">
        <v>86</v>
      </c>
      <c r="AW169" s="14" t="s">
        <v>33</v>
      </c>
      <c r="AX169" s="14" t="s">
        <v>78</v>
      </c>
      <c r="AY169" s="170" t="s">
        <v>169</v>
      </c>
    </row>
    <row r="170" spans="1:65" s="13" customFormat="1">
      <c r="B170" s="160"/>
      <c r="D170" s="161" t="s">
        <v>178</v>
      </c>
      <c r="E170" s="162" t="s">
        <v>1</v>
      </c>
      <c r="F170" s="163" t="s">
        <v>3451</v>
      </c>
      <c r="H170" s="164">
        <v>1.1859999999999999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178</v>
      </c>
      <c r="AU170" s="162" t="s">
        <v>176</v>
      </c>
      <c r="AV170" s="13" t="s">
        <v>176</v>
      </c>
      <c r="AW170" s="13" t="s">
        <v>33</v>
      </c>
      <c r="AX170" s="13" t="s">
        <v>78</v>
      </c>
      <c r="AY170" s="162" t="s">
        <v>169</v>
      </c>
    </row>
    <row r="171" spans="1:65" s="13" customFormat="1">
      <c r="B171" s="160"/>
      <c r="D171" s="161" t="s">
        <v>178</v>
      </c>
      <c r="E171" s="162" t="s">
        <v>1</v>
      </c>
      <c r="F171" s="163" t="s">
        <v>3452</v>
      </c>
      <c r="H171" s="164">
        <v>3.6920000000000002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178</v>
      </c>
      <c r="AU171" s="162" t="s">
        <v>176</v>
      </c>
      <c r="AV171" s="13" t="s">
        <v>176</v>
      </c>
      <c r="AW171" s="13" t="s">
        <v>33</v>
      </c>
      <c r="AX171" s="13" t="s">
        <v>78</v>
      </c>
      <c r="AY171" s="162" t="s">
        <v>169</v>
      </c>
    </row>
    <row r="172" spans="1:65" s="15" customFormat="1">
      <c r="B172" s="176"/>
      <c r="D172" s="161" t="s">
        <v>178</v>
      </c>
      <c r="E172" s="177" t="s">
        <v>1</v>
      </c>
      <c r="F172" s="178" t="s">
        <v>186</v>
      </c>
      <c r="H172" s="179">
        <v>4.8780000000000001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T172" s="177" t="s">
        <v>178</v>
      </c>
      <c r="AU172" s="177" t="s">
        <v>176</v>
      </c>
      <c r="AV172" s="15" t="s">
        <v>175</v>
      </c>
      <c r="AW172" s="15" t="s">
        <v>33</v>
      </c>
      <c r="AX172" s="15" t="s">
        <v>86</v>
      </c>
      <c r="AY172" s="177" t="s">
        <v>169</v>
      </c>
    </row>
    <row r="173" spans="1:65" s="2" customFormat="1" ht="14.4" customHeight="1">
      <c r="A173" s="33"/>
      <c r="B173" s="145"/>
      <c r="C173" s="146" t="s">
        <v>295</v>
      </c>
      <c r="D173" s="146" t="s">
        <v>171</v>
      </c>
      <c r="E173" s="147" t="s">
        <v>488</v>
      </c>
      <c r="F173" s="148" t="s">
        <v>489</v>
      </c>
      <c r="G173" s="149" t="s">
        <v>181</v>
      </c>
      <c r="H173" s="150">
        <v>0.68899999999999995</v>
      </c>
      <c r="I173" s="151"/>
      <c r="J173" s="150">
        <f>ROUND(I173*H173,3)</f>
        <v>0</v>
      </c>
      <c r="K173" s="152"/>
      <c r="L173" s="34"/>
      <c r="M173" s="153" t="s">
        <v>1</v>
      </c>
      <c r="N173" s="154" t="s">
        <v>44</v>
      </c>
      <c r="O173" s="59"/>
      <c r="P173" s="155">
        <f>O173*H173</f>
        <v>0</v>
      </c>
      <c r="Q173" s="155">
        <v>2.2151299999999998</v>
      </c>
      <c r="R173" s="155">
        <f>Q173*H173</f>
        <v>1.5262245699999997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175</v>
      </c>
      <c r="AT173" s="157" t="s">
        <v>171</v>
      </c>
      <c r="AU173" s="157" t="s">
        <v>176</v>
      </c>
      <c r="AY173" s="18" t="s">
        <v>169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8" t="s">
        <v>176</v>
      </c>
      <c r="BK173" s="159">
        <f>ROUND(I173*H173,3)</f>
        <v>0</v>
      </c>
      <c r="BL173" s="18" t="s">
        <v>175</v>
      </c>
      <c r="BM173" s="157" t="s">
        <v>3486</v>
      </c>
    </row>
    <row r="174" spans="1:65" s="14" customFormat="1" ht="20">
      <c r="B174" s="169"/>
      <c r="D174" s="161" t="s">
        <v>178</v>
      </c>
      <c r="E174" s="170" t="s">
        <v>1</v>
      </c>
      <c r="F174" s="171" t="s">
        <v>3457</v>
      </c>
      <c r="H174" s="170" t="s">
        <v>1</v>
      </c>
      <c r="I174" s="172"/>
      <c r="L174" s="169"/>
      <c r="M174" s="173"/>
      <c r="N174" s="174"/>
      <c r="O174" s="174"/>
      <c r="P174" s="174"/>
      <c r="Q174" s="174"/>
      <c r="R174" s="174"/>
      <c r="S174" s="174"/>
      <c r="T174" s="175"/>
      <c r="AT174" s="170" t="s">
        <v>178</v>
      </c>
      <c r="AU174" s="170" t="s">
        <v>176</v>
      </c>
      <c r="AV174" s="14" t="s">
        <v>86</v>
      </c>
      <c r="AW174" s="14" t="s">
        <v>33</v>
      </c>
      <c r="AX174" s="14" t="s">
        <v>78</v>
      </c>
      <c r="AY174" s="170" t="s">
        <v>169</v>
      </c>
    </row>
    <row r="175" spans="1:65" s="13" customFormat="1">
      <c r="B175" s="160"/>
      <c r="D175" s="161" t="s">
        <v>178</v>
      </c>
      <c r="E175" s="162" t="s">
        <v>1</v>
      </c>
      <c r="F175" s="163" t="s">
        <v>3458</v>
      </c>
      <c r="H175" s="164">
        <v>6.8000000000000005E-2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178</v>
      </c>
      <c r="AU175" s="162" t="s">
        <v>176</v>
      </c>
      <c r="AV175" s="13" t="s">
        <v>176</v>
      </c>
      <c r="AW175" s="13" t="s">
        <v>33</v>
      </c>
      <c r="AX175" s="13" t="s">
        <v>78</v>
      </c>
      <c r="AY175" s="162" t="s">
        <v>169</v>
      </c>
    </row>
    <row r="176" spans="1:65" s="13" customFormat="1">
      <c r="B176" s="160"/>
      <c r="D176" s="161" t="s">
        <v>178</v>
      </c>
      <c r="E176" s="162" t="s">
        <v>1</v>
      </c>
      <c r="F176" s="163" t="s">
        <v>3459</v>
      </c>
      <c r="H176" s="164">
        <v>6.8000000000000005E-2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178</v>
      </c>
      <c r="AU176" s="162" t="s">
        <v>176</v>
      </c>
      <c r="AV176" s="13" t="s">
        <v>176</v>
      </c>
      <c r="AW176" s="13" t="s">
        <v>33</v>
      </c>
      <c r="AX176" s="13" t="s">
        <v>78</v>
      </c>
      <c r="AY176" s="162" t="s">
        <v>169</v>
      </c>
    </row>
    <row r="177" spans="1:65" s="13" customFormat="1">
      <c r="B177" s="160"/>
      <c r="D177" s="161" t="s">
        <v>178</v>
      </c>
      <c r="E177" s="162" t="s">
        <v>1</v>
      </c>
      <c r="F177" s="163" t="s">
        <v>3460</v>
      </c>
      <c r="H177" s="164">
        <v>6.8000000000000005E-2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178</v>
      </c>
      <c r="AU177" s="162" t="s">
        <v>176</v>
      </c>
      <c r="AV177" s="13" t="s">
        <v>176</v>
      </c>
      <c r="AW177" s="13" t="s">
        <v>33</v>
      </c>
      <c r="AX177" s="13" t="s">
        <v>78</v>
      </c>
      <c r="AY177" s="162" t="s">
        <v>169</v>
      </c>
    </row>
    <row r="178" spans="1:65" s="13" customFormat="1">
      <c r="B178" s="160"/>
      <c r="D178" s="161" t="s">
        <v>178</v>
      </c>
      <c r="E178" s="162" t="s">
        <v>1</v>
      </c>
      <c r="F178" s="163" t="s">
        <v>3461</v>
      </c>
      <c r="H178" s="164">
        <v>6.8000000000000005E-2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178</v>
      </c>
      <c r="AU178" s="162" t="s">
        <v>176</v>
      </c>
      <c r="AV178" s="13" t="s">
        <v>176</v>
      </c>
      <c r="AW178" s="13" t="s">
        <v>33</v>
      </c>
      <c r="AX178" s="13" t="s">
        <v>78</v>
      </c>
      <c r="AY178" s="162" t="s">
        <v>169</v>
      </c>
    </row>
    <row r="179" spans="1:65" s="13" customFormat="1">
      <c r="B179" s="160"/>
      <c r="D179" s="161" t="s">
        <v>178</v>
      </c>
      <c r="E179" s="162" t="s">
        <v>1</v>
      </c>
      <c r="F179" s="163" t="s">
        <v>3462</v>
      </c>
      <c r="H179" s="164">
        <v>6.8000000000000005E-2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178</v>
      </c>
      <c r="AU179" s="162" t="s">
        <v>176</v>
      </c>
      <c r="AV179" s="13" t="s">
        <v>176</v>
      </c>
      <c r="AW179" s="13" t="s">
        <v>33</v>
      </c>
      <c r="AX179" s="13" t="s">
        <v>78</v>
      </c>
      <c r="AY179" s="162" t="s">
        <v>169</v>
      </c>
    </row>
    <row r="180" spans="1:65" s="13" customFormat="1">
      <c r="B180" s="160"/>
      <c r="D180" s="161" t="s">
        <v>178</v>
      </c>
      <c r="E180" s="162" t="s">
        <v>1</v>
      </c>
      <c r="F180" s="163" t="s">
        <v>3463</v>
      </c>
      <c r="H180" s="164">
        <v>6.8000000000000005E-2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178</v>
      </c>
      <c r="AU180" s="162" t="s">
        <v>176</v>
      </c>
      <c r="AV180" s="13" t="s">
        <v>176</v>
      </c>
      <c r="AW180" s="13" t="s">
        <v>33</v>
      </c>
      <c r="AX180" s="13" t="s">
        <v>78</v>
      </c>
      <c r="AY180" s="162" t="s">
        <v>169</v>
      </c>
    </row>
    <row r="181" spans="1:65" s="16" customFormat="1">
      <c r="B181" s="184"/>
      <c r="D181" s="161" t="s">
        <v>178</v>
      </c>
      <c r="E181" s="185" t="s">
        <v>1</v>
      </c>
      <c r="F181" s="186" t="s">
        <v>201</v>
      </c>
      <c r="H181" s="187">
        <v>0.40800000000000003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178</v>
      </c>
      <c r="AU181" s="185" t="s">
        <v>176</v>
      </c>
      <c r="AV181" s="16" t="s">
        <v>187</v>
      </c>
      <c r="AW181" s="16" t="s">
        <v>33</v>
      </c>
      <c r="AX181" s="16" t="s">
        <v>78</v>
      </c>
      <c r="AY181" s="185" t="s">
        <v>169</v>
      </c>
    </row>
    <row r="182" spans="1:65" s="14" customFormat="1">
      <c r="B182" s="169"/>
      <c r="D182" s="161" t="s">
        <v>178</v>
      </c>
      <c r="E182" s="170" t="s">
        <v>1</v>
      </c>
      <c r="F182" s="171" t="s">
        <v>3464</v>
      </c>
      <c r="H182" s="170" t="s">
        <v>1</v>
      </c>
      <c r="I182" s="172"/>
      <c r="L182" s="169"/>
      <c r="M182" s="173"/>
      <c r="N182" s="174"/>
      <c r="O182" s="174"/>
      <c r="P182" s="174"/>
      <c r="Q182" s="174"/>
      <c r="R182" s="174"/>
      <c r="S182" s="174"/>
      <c r="T182" s="175"/>
      <c r="AT182" s="170" t="s">
        <v>178</v>
      </c>
      <c r="AU182" s="170" t="s">
        <v>176</v>
      </c>
      <c r="AV182" s="14" t="s">
        <v>86</v>
      </c>
      <c r="AW182" s="14" t="s">
        <v>33</v>
      </c>
      <c r="AX182" s="14" t="s">
        <v>78</v>
      </c>
      <c r="AY182" s="170" t="s">
        <v>169</v>
      </c>
    </row>
    <row r="183" spans="1:65" s="13" customFormat="1">
      <c r="B183" s="160"/>
      <c r="D183" s="161" t="s">
        <v>178</v>
      </c>
      <c r="E183" s="162" t="s">
        <v>1</v>
      </c>
      <c r="F183" s="163" t="s">
        <v>3465</v>
      </c>
      <c r="H183" s="164">
        <v>0.28100000000000003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178</v>
      </c>
      <c r="AU183" s="162" t="s">
        <v>176</v>
      </c>
      <c r="AV183" s="13" t="s">
        <v>176</v>
      </c>
      <c r="AW183" s="13" t="s">
        <v>33</v>
      </c>
      <c r="AX183" s="13" t="s">
        <v>78</v>
      </c>
      <c r="AY183" s="162" t="s">
        <v>169</v>
      </c>
    </row>
    <row r="184" spans="1:65" s="15" customFormat="1">
      <c r="B184" s="176"/>
      <c r="D184" s="161" t="s">
        <v>178</v>
      </c>
      <c r="E184" s="177" t="s">
        <v>1</v>
      </c>
      <c r="F184" s="178" t="s">
        <v>186</v>
      </c>
      <c r="H184" s="179">
        <v>0.68900000000000006</v>
      </c>
      <c r="I184" s="180"/>
      <c r="L184" s="176"/>
      <c r="M184" s="181"/>
      <c r="N184" s="182"/>
      <c r="O184" s="182"/>
      <c r="P184" s="182"/>
      <c r="Q184" s="182"/>
      <c r="R184" s="182"/>
      <c r="S184" s="182"/>
      <c r="T184" s="183"/>
      <c r="AT184" s="177" t="s">
        <v>178</v>
      </c>
      <c r="AU184" s="177" t="s">
        <v>176</v>
      </c>
      <c r="AV184" s="15" t="s">
        <v>175</v>
      </c>
      <c r="AW184" s="15" t="s">
        <v>33</v>
      </c>
      <c r="AX184" s="15" t="s">
        <v>86</v>
      </c>
      <c r="AY184" s="177" t="s">
        <v>169</v>
      </c>
    </row>
    <row r="185" spans="1:65" s="12" customFormat="1" ht="22.75" customHeight="1">
      <c r="B185" s="132"/>
      <c r="D185" s="133" t="s">
        <v>77</v>
      </c>
      <c r="E185" s="143" t="s">
        <v>187</v>
      </c>
      <c r="F185" s="143" t="s">
        <v>544</v>
      </c>
      <c r="I185" s="135"/>
      <c r="J185" s="144">
        <f>BK185</f>
        <v>0</v>
      </c>
      <c r="L185" s="132"/>
      <c r="M185" s="137"/>
      <c r="N185" s="138"/>
      <c r="O185" s="138"/>
      <c r="P185" s="139">
        <f>SUM(P186:P195)</f>
        <v>0</v>
      </c>
      <c r="Q185" s="138"/>
      <c r="R185" s="139">
        <f>SUM(R186:R195)</f>
        <v>4.0779999999999994</v>
      </c>
      <c r="S185" s="138"/>
      <c r="T185" s="140">
        <f>SUM(T186:T195)</f>
        <v>0</v>
      </c>
      <c r="AR185" s="133" t="s">
        <v>86</v>
      </c>
      <c r="AT185" s="141" t="s">
        <v>77</v>
      </c>
      <c r="AU185" s="141" t="s">
        <v>86</v>
      </c>
      <c r="AY185" s="133" t="s">
        <v>169</v>
      </c>
      <c r="BK185" s="142">
        <f>SUM(BK186:BK195)</f>
        <v>0</v>
      </c>
    </row>
    <row r="186" spans="1:65" s="2" customFormat="1" ht="37.75" customHeight="1">
      <c r="A186" s="33"/>
      <c r="B186" s="145"/>
      <c r="C186" s="146" t="s">
        <v>299</v>
      </c>
      <c r="D186" s="146" t="s">
        <v>171</v>
      </c>
      <c r="E186" s="147" t="s">
        <v>3487</v>
      </c>
      <c r="F186" s="148" t="s">
        <v>3488</v>
      </c>
      <c r="G186" s="149" t="s">
        <v>369</v>
      </c>
      <c r="H186" s="150">
        <v>20</v>
      </c>
      <c r="I186" s="151"/>
      <c r="J186" s="150">
        <f>ROUND(I186*H186,3)</f>
        <v>0</v>
      </c>
      <c r="K186" s="152"/>
      <c r="L186" s="34"/>
      <c r="M186" s="153" t="s">
        <v>1</v>
      </c>
      <c r="N186" s="154" t="s">
        <v>44</v>
      </c>
      <c r="O186" s="59"/>
      <c r="P186" s="155">
        <f>O186*H186</f>
        <v>0</v>
      </c>
      <c r="Q186" s="155">
        <v>0.10958</v>
      </c>
      <c r="R186" s="155">
        <f>Q186*H186</f>
        <v>2.1915999999999998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175</v>
      </c>
      <c r="AT186" s="157" t="s">
        <v>171</v>
      </c>
      <c r="AU186" s="157" t="s">
        <v>176</v>
      </c>
      <c r="AY186" s="18" t="s">
        <v>169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8" t="s">
        <v>176</v>
      </c>
      <c r="BK186" s="159">
        <f>ROUND(I186*H186,3)</f>
        <v>0</v>
      </c>
      <c r="BL186" s="18" t="s">
        <v>175</v>
      </c>
      <c r="BM186" s="157" t="s">
        <v>3489</v>
      </c>
    </row>
    <row r="187" spans="1:65" s="13" customFormat="1">
      <c r="B187" s="160"/>
      <c r="D187" s="161" t="s">
        <v>178</v>
      </c>
      <c r="E187" s="162" t="s">
        <v>1</v>
      </c>
      <c r="F187" s="163" t="s">
        <v>3490</v>
      </c>
      <c r="H187" s="164">
        <v>14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178</v>
      </c>
      <c r="AU187" s="162" t="s">
        <v>176</v>
      </c>
      <c r="AV187" s="13" t="s">
        <v>176</v>
      </c>
      <c r="AW187" s="13" t="s">
        <v>33</v>
      </c>
      <c r="AX187" s="13" t="s">
        <v>78</v>
      </c>
      <c r="AY187" s="162" t="s">
        <v>169</v>
      </c>
    </row>
    <row r="188" spans="1:65" s="13" customFormat="1">
      <c r="B188" s="160"/>
      <c r="D188" s="161" t="s">
        <v>178</v>
      </c>
      <c r="E188" s="162" t="s">
        <v>1</v>
      </c>
      <c r="F188" s="163" t="s">
        <v>3491</v>
      </c>
      <c r="H188" s="164">
        <v>6</v>
      </c>
      <c r="I188" s="165"/>
      <c r="L188" s="160"/>
      <c r="M188" s="166"/>
      <c r="N188" s="167"/>
      <c r="O188" s="167"/>
      <c r="P188" s="167"/>
      <c r="Q188" s="167"/>
      <c r="R188" s="167"/>
      <c r="S188" s="167"/>
      <c r="T188" s="168"/>
      <c r="AT188" s="162" t="s">
        <v>178</v>
      </c>
      <c r="AU188" s="162" t="s">
        <v>176</v>
      </c>
      <c r="AV188" s="13" t="s">
        <v>176</v>
      </c>
      <c r="AW188" s="13" t="s">
        <v>33</v>
      </c>
      <c r="AX188" s="13" t="s">
        <v>78</v>
      </c>
      <c r="AY188" s="162" t="s">
        <v>169</v>
      </c>
    </row>
    <row r="189" spans="1:65" s="15" customFormat="1">
      <c r="B189" s="176"/>
      <c r="D189" s="161" t="s">
        <v>178</v>
      </c>
      <c r="E189" s="177" t="s">
        <v>1</v>
      </c>
      <c r="F189" s="178" t="s">
        <v>186</v>
      </c>
      <c r="H189" s="179">
        <v>20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178</v>
      </c>
      <c r="AU189" s="177" t="s">
        <v>176</v>
      </c>
      <c r="AV189" s="15" t="s">
        <v>175</v>
      </c>
      <c r="AW189" s="15" t="s">
        <v>33</v>
      </c>
      <c r="AX189" s="15" t="s">
        <v>86</v>
      </c>
      <c r="AY189" s="177" t="s">
        <v>169</v>
      </c>
    </row>
    <row r="190" spans="1:65" s="2" customFormat="1" ht="37.75" customHeight="1">
      <c r="A190" s="33"/>
      <c r="B190" s="145"/>
      <c r="C190" s="192" t="s">
        <v>308</v>
      </c>
      <c r="D190" s="192" t="s">
        <v>345</v>
      </c>
      <c r="E190" s="193" t="s">
        <v>3492</v>
      </c>
      <c r="F190" s="194" t="s">
        <v>3493</v>
      </c>
      <c r="G190" s="195" t="s">
        <v>369</v>
      </c>
      <c r="H190" s="196">
        <v>14</v>
      </c>
      <c r="I190" s="197"/>
      <c r="J190" s="196">
        <f>ROUND(I190*H190,3)</f>
        <v>0</v>
      </c>
      <c r="K190" s="198"/>
      <c r="L190" s="199"/>
      <c r="M190" s="200" t="s">
        <v>1</v>
      </c>
      <c r="N190" s="201" t="s">
        <v>44</v>
      </c>
      <c r="O190" s="59"/>
      <c r="P190" s="155">
        <f>O190*H190</f>
        <v>0</v>
      </c>
      <c r="Q190" s="155">
        <v>8.3000000000000001E-3</v>
      </c>
      <c r="R190" s="155">
        <f>Q190*H190</f>
        <v>0.1162</v>
      </c>
      <c r="S190" s="155">
        <v>0</v>
      </c>
      <c r="T190" s="15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245</v>
      </c>
      <c r="AT190" s="157" t="s">
        <v>345</v>
      </c>
      <c r="AU190" s="157" t="s">
        <v>176</v>
      </c>
      <c r="AY190" s="18" t="s">
        <v>169</v>
      </c>
      <c r="BE190" s="158">
        <f>IF(N190="základná",J190,0)</f>
        <v>0</v>
      </c>
      <c r="BF190" s="158">
        <f>IF(N190="znížená",J190,0)</f>
        <v>0</v>
      </c>
      <c r="BG190" s="158">
        <f>IF(N190="zákl. prenesená",J190,0)</f>
        <v>0</v>
      </c>
      <c r="BH190" s="158">
        <f>IF(N190="zníž. prenesená",J190,0)</f>
        <v>0</v>
      </c>
      <c r="BI190" s="158">
        <f>IF(N190="nulová",J190,0)</f>
        <v>0</v>
      </c>
      <c r="BJ190" s="18" t="s">
        <v>176</v>
      </c>
      <c r="BK190" s="159">
        <f>ROUND(I190*H190,3)</f>
        <v>0</v>
      </c>
      <c r="BL190" s="18" t="s">
        <v>175</v>
      </c>
      <c r="BM190" s="157" t="s">
        <v>3494</v>
      </c>
    </row>
    <row r="191" spans="1:65" s="2" customFormat="1" ht="37.75" customHeight="1">
      <c r="A191" s="33"/>
      <c r="B191" s="145"/>
      <c r="C191" s="192" t="s">
        <v>314</v>
      </c>
      <c r="D191" s="192" t="s">
        <v>345</v>
      </c>
      <c r="E191" s="193" t="s">
        <v>3495</v>
      </c>
      <c r="F191" s="194" t="s">
        <v>3496</v>
      </c>
      <c r="G191" s="195" t="s">
        <v>369</v>
      </c>
      <c r="H191" s="196">
        <v>6</v>
      </c>
      <c r="I191" s="197"/>
      <c r="J191" s="196">
        <f>ROUND(I191*H191,3)</f>
        <v>0</v>
      </c>
      <c r="K191" s="198"/>
      <c r="L191" s="199"/>
      <c r="M191" s="200" t="s">
        <v>1</v>
      </c>
      <c r="N191" s="201" t="s">
        <v>44</v>
      </c>
      <c r="O191" s="59"/>
      <c r="P191" s="155">
        <f>O191*H191</f>
        <v>0</v>
      </c>
      <c r="Q191" s="155">
        <v>1.17E-2</v>
      </c>
      <c r="R191" s="155">
        <f>Q191*H191</f>
        <v>7.0199999999999999E-2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245</v>
      </c>
      <c r="AT191" s="157" t="s">
        <v>345</v>
      </c>
      <c r="AU191" s="157" t="s">
        <v>176</v>
      </c>
      <c r="AY191" s="18" t="s">
        <v>169</v>
      </c>
      <c r="BE191" s="158">
        <f>IF(N191="základná",J191,0)</f>
        <v>0</v>
      </c>
      <c r="BF191" s="158">
        <f>IF(N191="znížená",J191,0)</f>
        <v>0</v>
      </c>
      <c r="BG191" s="158">
        <f>IF(N191="zákl. prenesená",J191,0)</f>
        <v>0</v>
      </c>
      <c r="BH191" s="158">
        <f>IF(N191="zníž. prenesená",J191,0)</f>
        <v>0</v>
      </c>
      <c r="BI191" s="158">
        <f>IF(N191="nulová",J191,0)</f>
        <v>0</v>
      </c>
      <c r="BJ191" s="18" t="s">
        <v>176</v>
      </c>
      <c r="BK191" s="159">
        <f>ROUND(I191*H191,3)</f>
        <v>0</v>
      </c>
      <c r="BL191" s="18" t="s">
        <v>175</v>
      </c>
      <c r="BM191" s="157" t="s">
        <v>3497</v>
      </c>
    </row>
    <row r="192" spans="1:65" s="2" customFormat="1" ht="24.15" customHeight="1">
      <c r="A192" s="33"/>
      <c r="B192" s="145"/>
      <c r="C192" s="192" t="s">
        <v>320</v>
      </c>
      <c r="D192" s="192" t="s">
        <v>345</v>
      </c>
      <c r="E192" s="193" t="s">
        <v>3498</v>
      </c>
      <c r="F192" s="194" t="s">
        <v>3499</v>
      </c>
      <c r="G192" s="195" t="s">
        <v>369</v>
      </c>
      <c r="H192" s="196">
        <v>17</v>
      </c>
      <c r="I192" s="197"/>
      <c r="J192" s="196">
        <f>ROUND(I192*H192,3)</f>
        <v>0</v>
      </c>
      <c r="K192" s="198"/>
      <c r="L192" s="199"/>
      <c r="M192" s="200" t="s">
        <v>1</v>
      </c>
      <c r="N192" s="201" t="s">
        <v>44</v>
      </c>
      <c r="O192" s="59"/>
      <c r="P192" s="155">
        <f>O192*H192</f>
        <v>0</v>
      </c>
      <c r="Q192" s="155">
        <v>0.1</v>
      </c>
      <c r="R192" s="155">
        <f>Q192*H192</f>
        <v>1.7000000000000002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245</v>
      </c>
      <c r="AT192" s="157" t="s">
        <v>345</v>
      </c>
      <c r="AU192" s="157" t="s">
        <v>176</v>
      </c>
      <c r="AY192" s="18" t="s">
        <v>169</v>
      </c>
      <c r="BE192" s="158">
        <f>IF(N192="základná",J192,0)</f>
        <v>0</v>
      </c>
      <c r="BF192" s="158">
        <f>IF(N192="znížená",J192,0)</f>
        <v>0</v>
      </c>
      <c r="BG192" s="158">
        <f>IF(N192="zákl. prenesená",J192,0)</f>
        <v>0</v>
      </c>
      <c r="BH192" s="158">
        <f>IF(N192="zníž. prenesená",J192,0)</f>
        <v>0</v>
      </c>
      <c r="BI192" s="158">
        <f>IF(N192="nulová",J192,0)</f>
        <v>0</v>
      </c>
      <c r="BJ192" s="18" t="s">
        <v>176</v>
      </c>
      <c r="BK192" s="159">
        <f>ROUND(I192*H192,3)</f>
        <v>0</v>
      </c>
      <c r="BL192" s="18" t="s">
        <v>175</v>
      </c>
      <c r="BM192" s="157" t="s">
        <v>3500</v>
      </c>
    </row>
    <row r="193" spans="1:65" s="2" customFormat="1" ht="14.4" customHeight="1">
      <c r="A193" s="33"/>
      <c r="B193" s="145"/>
      <c r="C193" s="192" t="s">
        <v>325</v>
      </c>
      <c r="D193" s="192" t="s">
        <v>345</v>
      </c>
      <c r="E193" s="193" t="s">
        <v>3501</v>
      </c>
      <c r="F193" s="194" t="s">
        <v>3502</v>
      </c>
      <c r="G193" s="195" t="s">
        <v>369</v>
      </c>
      <c r="H193" s="196">
        <v>40</v>
      </c>
      <c r="I193" s="197"/>
      <c r="J193" s="196">
        <f>ROUND(I193*H193,3)</f>
        <v>0</v>
      </c>
      <c r="K193" s="198"/>
      <c r="L193" s="199"/>
      <c r="M193" s="200" t="s">
        <v>1</v>
      </c>
      <c r="N193" s="201" t="s">
        <v>44</v>
      </c>
      <c r="O193" s="59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7" t="s">
        <v>245</v>
      </c>
      <c r="AT193" s="157" t="s">
        <v>345</v>
      </c>
      <c r="AU193" s="157" t="s">
        <v>176</v>
      </c>
      <c r="AY193" s="18" t="s">
        <v>169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8" t="s">
        <v>176</v>
      </c>
      <c r="BK193" s="159">
        <f>ROUND(I193*H193,3)</f>
        <v>0</v>
      </c>
      <c r="BL193" s="18" t="s">
        <v>175</v>
      </c>
      <c r="BM193" s="157" t="s">
        <v>3503</v>
      </c>
    </row>
    <row r="194" spans="1:65" s="13" customFormat="1">
      <c r="B194" s="160"/>
      <c r="D194" s="161" t="s">
        <v>178</v>
      </c>
      <c r="E194" s="162" t="s">
        <v>1</v>
      </c>
      <c r="F194" s="163" t="s">
        <v>3504</v>
      </c>
      <c r="H194" s="164">
        <v>40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178</v>
      </c>
      <c r="AU194" s="162" t="s">
        <v>176</v>
      </c>
      <c r="AV194" s="13" t="s">
        <v>176</v>
      </c>
      <c r="AW194" s="13" t="s">
        <v>33</v>
      </c>
      <c r="AX194" s="13" t="s">
        <v>86</v>
      </c>
      <c r="AY194" s="162" t="s">
        <v>169</v>
      </c>
    </row>
    <row r="195" spans="1:65" s="2" customFormat="1" ht="14.4" customHeight="1">
      <c r="A195" s="33"/>
      <c r="B195" s="145"/>
      <c r="C195" s="192" t="s">
        <v>338</v>
      </c>
      <c r="D195" s="192" t="s">
        <v>345</v>
      </c>
      <c r="E195" s="193" t="s">
        <v>3505</v>
      </c>
      <c r="F195" s="194" t="s">
        <v>3506</v>
      </c>
      <c r="G195" s="195" t="s">
        <v>369</v>
      </c>
      <c r="H195" s="196">
        <v>100</v>
      </c>
      <c r="I195" s="197"/>
      <c r="J195" s="196">
        <f>ROUND(I195*H195,3)</f>
        <v>0</v>
      </c>
      <c r="K195" s="198"/>
      <c r="L195" s="199"/>
      <c r="M195" s="200" t="s">
        <v>1</v>
      </c>
      <c r="N195" s="201" t="s">
        <v>44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245</v>
      </c>
      <c r="AT195" s="157" t="s">
        <v>345</v>
      </c>
      <c r="AU195" s="157" t="s">
        <v>176</v>
      </c>
      <c r="AY195" s="18" t="s">
        <v>169</v>
      </c>
      <c r="BE195" s="158">
        <f>IF(N195="základná",J195,0)</f>
        <v>0</v>
      </c>
      <c r="BF195" s="158">
        <f>IF(N195="znížená",J195,0)</f>
        <v>0</v>
      </c>
      <c r="BG195" s="158">
        <f>IF(N195="zákl. prenesená",J195,0)</f>
        <v>0</v>
      </c>
      <c r="BH195" s="158">
        <f>IF(N195="zníž. prenesená",J195,0)</f>
        <v>0</v>
      </c>
      <c r="BI195" s="158">
        <f>IF(N195="nulová",J195,0)</f>
        <v>0</v>
      </c>
      <c r="BJ195" s="18" t="s">
        <v>176</v>
      </c>
      <c r="BK195" s="159">
        <f>ROUND(I195*H195,3)</f>
        <v>0</v>
      </c>
      <c r="BL195" s="18" t="s">
        <v>175</v>
      </c>
      <c r="BM195" s="157" t="s">
        <v>3507</v>
      </c>
    </row>
    <row r="196" spans="1:65" s="12" customFormat="1" ht="22.75" customHeight="1">
      <c r="B196" s="132"/>
      <c r="D196" s="133" t="s">
        <v>77</v>
      </c>
      <c r="E196" s="143" t="s">
        <v>278</v>
      </c>
      <c r="F196" s="143" t="s">
        <v>1238</v>
      </c>
      <c r="I196" s="135"/>
      <c r="J196" s="144">
        <f>BK196</f>
        <v>0</v>
      </c>
      <c r="L196" s="132"/>
      <c r="M196" s="137"/>
      <c r="N196" s="138"/>
      <c r="O196" s="138"/>
      <c r="P196" s="139">
        <f>SUM(P197:P203)</f>
        <v>0</v>
      </c>
      <c r="Q196" s="138"/>
      <c r="R196" s="139">
        <f>SUM(R197:R203)</f>
        <v>2.6847535999999996</v>
      </c>
      <c r="S196" s="138"/>
      <c r="T196" s="140">
        <f>SUM(T197:T203)</f>
        <v>0</v>
      </c>
      <c r="AR196" s="133" t="s">
        <v>86</v>
      </c>
      <c r="AT196" s="141" t="s">
        <v>77</v>
      </c>
      <c r="AU196" s="141" t="s">
        <v>86</v>
      </c>
      <c r="AY196" s="133" t="s">
        <v>169</v>
      </c>
      <c r="BK196" s="142">
        <f>SUM(BK197:BK203)</f>
        <v>0</v>
      </c>
    </row>
    <row r="197" spans="1:65" s="2" customFormat="1" ht="14.4" customHeight="1">
      <c r="A197" s="33"/>
      <c r="B197" s="145"/>
      <c r="C197" s="146" t="s">
        <v>344</v>
      </c>
      <c r="D197" s="146" t="s">
        <v>171</v>
      </c>
      <c r="E197" s="147" t="s">
        <v>3508</v>
      </c>
      <c r="F197" s="148" t="s">
        <v>3509</v>
      </c>
      <c r="G197" s="149" t="s">
        <v>353</v>
      </c>
      <c r="H197" s="150">
        <v>2.5</v>
      </c>
      <c r="I197" s="151"/>
      <c r="J197" s="150">
        <f>ROUND(I197*H197,3)</f>
        <v>0</v>
      </c>
      <c r="K197" s="152"/>
      <c r="L197" s="34"/>
      <c r="M197" s="153" t="s">
        <v>1</v>
      </c>
      <c r="N197" s="154" t="s">
        <v>44</v>
      </c>
      <c r="O197" s="59"/>
      <c r="P197" s="155">
        <f>O197*H197</f>
        <v>0</v>
      </c>
      <c r="Q197" s="155">
        <v>4.0000000000000003E-5</v>
      </c>
      <c r="R197" s="155">
        <f>Q197*H197</f>
        <v>1E-4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175</v>
      </c>
      <c r="AT197" s="157" t="s">
        <v>171</v>
      </c>
      <c r="AU197" s="157" t="s">
        <v>176</v>
      </c>
      <c r="AY197" s="18" t="s">
        <v>169</v>
      </c>
      <c r="BE197" s="158">
        <f>IF(N197="základná",J197,0)</f>
        <v>0</v>
      </c>
      <c r="BF197" s="158">
        <f>IF(N197="znížená",J197,0)</f>
        <v>0</v>
      </c>
      <c r="BG197" s="158">
        <f>IF(N197="zákl. prenesená",J197,0)</f>
        <v>0</v>
      </c>
      <c r="BH197" s="158">
        <f>IF(N197="zníž. prenesená",J197,0)</f>
        <v>0</v>
      </c>
      <c r="BI197" s="158">
        <f>IF(N197="nulová",J197,0)</f>
        <v>0</v>
      </c>
      <c r="BJ197" s="18" t="s">
        <v>176</v>
      </c>
      <c r="BK197" s="159">
        <f>ROUND(I197*H197,3)</f>
        <v>0</v>
      </c>
      <c r="BL197" s="18" t="s">
        <v>175</v>
      </c>
      <c r="BM197" s="157" t="s">
        <v>3510</v>
      </c>
    </row>
    <row r="198" spans="1:65" s="13" customFormat="1">
      <c r="B198" s="160"/>
      <c r="D198" s="161" t="s">
        <v>178</v>
      </c>
      <c r="E198" s="162" t="s">
        <v>1</v>
      </c>
      <c r="F198" s="163" t="s">
        <v>3511</v>
      </c>
      <c r="H198" s="164">
        <v>2.5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178</v>
      </c>
      <c r="AU198" s="162" t="s">
        <v>176</v>
      </c>
      <c r="AV198" s="13" t="s">
        <v>176</v>
      </c>
      <c r="AW198" s="13" t="s">
        <v>33</v>
      </c>
      <c r="AX198" s="13" t="s">
        <v>86</v>
      </c>
      <c r="AY198" s="162" t="s">
        <v>169</v>
      </c>
    </row>
    <row r="199" spans="1:65" s="2" customFormat="1" ht="24.15" customHeight="1">
      <c r="A199" s="33"/>
      <c r="B199" s="145"/>
      <c r="C199" s="146" t="s">
        <v>350</v>
      </c>
      <c r="D199" s="146" t="s">
        <v>171</v>
      </c>
      <c r="E199" s="147" t="s">
        <v>1258</v>
      </c>
      <c r="F199" s="148" t="s">
        <v>1259</v>
      </c>
      <c r="G199" s="149" t="s">
        <v>328</v>
      </c>
      <c r="H199" s="150">
        <v>52.19</v>
      </c>
      <c r="I199" s="151"/>
      <c r="J199" s="150">
        <f>ROUND(I199*H199,3)</f>
        <v>0</v>
      </c>
      <c r="K199" s="152"/>
      <c r="L199" s="34"/>
      <c r="M199" s="153" t="s">
        <v>1</v>
      </c>
      <c r="N199" s="154" t="s">
        <v>44</v>
      </c>
      <c r="O199" s="59"/>
      <c r="P199" s="155">
        <f>O199*H199</f>
        <v>0</v>
      </c>
      <c r="Q199" s="155">
        <v>2.572E-2</v>
      </c>
      <c r="R199" s="155">
        <f>Q199*H199</f>
        <v>1.3423267999999999</v>
      </c>
      <c r="S199" s="155">
        <v>0</v>
      </c>
      <c r="T199" s="15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175</v>
      </c>
      <c r="AT199" s="157" t="s">
        <v>171</v>
      </c>
      <c r="AU199" s="157" t="s">
        <v>176</v>
      </c>
      <c r="AY199" s="18" t="s">
        <v>169</v>
      </c>
      <c r="BE199" s="158">
        <f>IF(N199="základná",J199,0)</f>
        <v>0</v>
      </c>
      <c r="BF199" s="158">
        <f>IF(N199="znížená",J199,0)</f>
        <v>0</v>
      </c>
      <c r="BG199" s="158">
        <f>IF(N199="zákl. prenesená",J199,0)</f>
        <v>0</v>
      </c>
      <c r="BH199" s="158">
        <f>IF(N199="zníž. prenesená",J199,0)</f>
        <v>0</v>
      </c>
      <c r="BI199" s="158">
        <f>IF(N199="nulová",J199,0)</f>
        <v>0</v>
      </c>
      <c r="BJ199" s="18" t="s">
        <v>176</v>
      </c>
      <c r="BK199" s="159">
        <f>ROUND(I199*H199,3)</f>
        <v>0</v>
      </c>
      <c r="BL199" s="18" t="s">
        <v>175</v>
      </c>
      <c r="BM199" s="157" t="s">
        <v>3512</v>
      </c>
    </row>
    <row r="200" spans="1:65" s="14" customFormat="1">
      <c r="B200" s="169"/>
      <c r="D200" s="161" t="s">
        <v>178</v>
      </c>
      <c r="E200" s="170" t="s">
        <v>1</v>
      </c>
      <c r="F200" s="171" t="s">
        <v>3513</v>
      </c>
      <c r="H200" s="170" t="s">
        <v>1</v>
      </c>
      <c r="I200" s="172"/>
      <c r="L200" s="169"/>
      <c r="M200" s="173"/>
      <c r="N200" s="174"/>
      <c r="O200" s="174"/>
      <c r="P200" s="174"/>
      <c r="Q200" s="174"/>
      <c r="R200" s="174"/>
      <c r="S200" s="174"/>
      <c r="T200" s="175"/>
      <c r="AT200" s="170" t="s">
        <v>178</v>
      </c>
      <c r="AU200" s="170" t="s">
        <v>176</v>
      </c>
      <c r="AV200" s="14" t="s">
        <v>86</v>
      </c>
      <c r="AW200" s="14" t="s">
        <v>33</v>
      </c>
      <c r="AX200" s="14" t="s">
        <v>78</v>
      </c>
      <c r="AY200" s="170" t="s">
        <v>169</v>
      </c>
    </row>
    <row r="201" spans="1:65" s="13" customFormat="1">
      <c r="B201" s="160"/>
      <c r="D201" s="161" t="s">
        <v>178</v>
      </c>
      <c r="E201" s="162" t="s">
        <v>1</v>
      </c>
      <c r="F201" s="163" t="s">
        <v>3514</v>
      </c>
      <c r="H201" s="164">
        <v>52.19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178</v>
      </c>
      <c r="AU201" s="162" t="s">
        <v>176</v>
      </c>
      <c r="AV201" s="13" t="s">
        <v>176</v>
      </c>
      <c r="AW201" s="13" t="s">
        <v>33</v>
      </c>
      <c r="AX201" s="13" t="s">
        <v>86</v>
      </c>
      <c r="AY201" s="162" t="s">
        <v>169</v>
      </c>
    </row>
    <row r="202" spans="1:65" s="2" customFormat="1" ht="37.75" customHeight="1">
      <c r="A202" s="33"/>
      <c r="B202" s="145"/>
      <c r="C202" s="146" t="s">
        <v>7</v>
      </c>
      <c r="D202" s="146" t="s">
        <v>171</v>
      </c>
      <c r="E202" s="147" t="s">
        <v>1271</v>
      </c>
      <c r="F202" s="148" t="s">
        <v>1272</v>
      </c>
      <c r="G202" s="149" t="s">
        <v>328</v>
      </c>
      <c r="H202" s="150">
        <v>52.19</v>
      </c>
      <c r="I202" s="151"/>
      <c r="J202" s="150">
        <f>ROUND(I202*H202,3)</f>
        <v>0</v>
      </c>
      <c r="K202" s="152"/>
      <c r="L202" s="34"/>
      <c r="M202" s="153" t="s">
        <v>1</v>
      </c>
      <c r="N202" s="154" t="s">
        <v>44</v>
      </c>
      <c r="O202" s="59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175</v>
      </c>
      <c r="AT202" s="157" t="s">
        <v>171</v>
      </c>
      <c r="AU202" s="157" t="s">
        <v>176</v>
      </c>
      <c r="AY202" s="18" t="s">
        <v>169</v>
      </c>
      <c r="BE202" s="158">
        <f>IF(N202="základná",J202,0)</f>
        <v>0</v>
      </c>
      <c r="BF202" s="158">
        <f>IF(N202="znížená",J202,0)</f>
        <v>0</v>
      </c>
      <c r="BG202" s="158">
        <f>IF(N202="zákl. prenesená",J202,0)</f>
        <v>0</v>
      </c>
      <c r="BH202" s="158">
        <f>IF(N202="zníž. prenesená",J202,0)</f>
        <v>0</v>
      </c>
      <c r="BI202" s="158">
        <f>IF(N202="nulová",J202,0)</f>
        <v>0</v>
      </c>
      <c r="BJ202" s="18" t="s">
        <v>176</v>
      </c>
      <c r="BK202" s="159">
        <f>ROUND(I202*H202,3)</f>
        <v>0</v>
      </c>
      <c r="BL202" s="18" t="s">
        <v>175</v>
      </c>
      <c r="BM202" s="157" t="s">
        <v>3515</v>
      </c>
    </row>
    <row r="203" spans="1:65" s="2" customFormat="1" ht="24.15" customHeight="1">
      <c r="A203" s="33"/>
      <c r="B203" s="145"/>
      <c r="C203" s="146" t="s">
        <v>366</v>
      </c>
      <c r="D203" s="146" t="s">
        <v>171</v>
      </c>
      <c r="E203" s="147" t="s">
        <v>1275</v>
      </c>
      <c r="F203" s="148" t="s">
        <v>1276</v>
      </c>
      <c r="G203" s="149" t="s">
        <v>328</v>
      </c>
      <c r="H203" s="150">
        <v>52.19</v>
      </c>
      <c r="I203" s="151"/>
      <c r="J203" s="150">
        <f>ROUND(I203*H203,3)</f>
        <v>0</v>
      </c>
      <c r="K203" s="152"/>
      <c r="L203" s="34"/>
      <c r="M203" s="153" t="s">
        <v>1</v>
      </c>
      <c r="N203" s="154" t="s">
        <v>44</v>
      </c>
      <c r="O203" s="59"/>
      <c r="P203" s="155">
        <f>O203*H203</f>
        <v>0</v>
      </c>
      <c r="Q203" s="155">
        <v>2.572E-2</v>
      </c>
      <c r="R203" s="155">
        <f>Q203*H203</f>
        <v>1.3423267999999999</v>
      </c>
      <c r="S203" s="155">
        <v>0</v>
      </c>
      <c r="T203" s="15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7" t="s">
        <v>175</v>
      </c>
      <c r="AT203" s="157" t="s">
        <v>171</v>
      </c>
      <c r="AU203" s="157" t="s">
        <v>176</v>
      </c>
      <c r="AY203" s="18" t="s">
        <v>169</v>
      </c>
      <c r="BE203" s="158">
        <f>IF(N203="základná",J203,0)</f>
        <v>0</v>
      </c>
      <c r="BF203" s="158">
        <f>IF(N203="znížená",J203,0)</f>
        <v>0</v>
      </c>
      <c r="BG203" s="158">
        <f>IF(N203="zákl. prenesená",J203,0)</f>
        <v>0</v>
      </c>
      <c r="BH203" s="158">
        <f>IF(N203="zníž. prenesená",J203,0)</f>
        <v>0</v>
      </c>
      <c r="BI203" s="158">
        <f>IF(N203="nulová",J203,0)</f>
        <v>0</v>
      </c>
      <c r="BJ203" s="18" t="s">
        <v>176</v>
      </c>
      <c r="BK203" s="159">
        <f>ROUND(I203*H203,3)</f>
        <v>0</v>
      </c>
      <c r="BL203" s="18" t="s">
        <v>175</v>
      </c>
      <c r="BM203" s="157" t="s">
        <v>3516</v>
      </c>
    </row>
    <row r="204" spans="1:65" s="12" customFormat="1" ht="22.75" customHeight="1">
      <c r="B204" s="132"/>
      <c r="D204" s="133" t="s">
        <v>77</v>
      </c>
      <c r="E204" s="143" t="s">
        <v>1065</v>
      </c>
      <c r="F204" s="143" t="s">
        <v>1395</v>
      </c>
      <c r="I204" s="135"/>
      <c r="J204" s="144">
        <f>BK204</f>
        <v>0</v>
      </c>
      <c r="L204" s="132"/>
      <c r="M204" s="137"/>
      <c r="N204" s="138"/>
      <c r="O204" s="138"/>
      <c r="P204" s="139">
        <f>P205</f>
        <v>0</v>
      </c>
      <c r="Q204" s="138"/>
      <c r="R204" s="139">
        <f>R205</f>
        <v>0</v>
      </c>
      <c r="S204" s="138"/>
      <c r="T204" s="140">
        <f>T205</f>
        <v>0</v>
      </c>
      <c r="AR204" s="133" t="s">
        <v>86</v>
      </c>
      <c r="AT204" s="141" t="s">
        <v>77</v>
      </c>
      <c r="AU204" s="141" t="s">
        <v>86</v>
      </c>
      <c r="AY204" s="133" t="s">
        <v>169</v>
      </c>
      <c r="BK204" s="142">
        <f>BK205</f>
        <v>0</v>
      </c>
    </row>
    <row r="205" spans="1:65" s="2" customFormat="1" ht="24.15" customHeight="1">
      <c r="A205" s="33"/>
      <c r="B205" s="145"/>
      <c r="C205" s="146" t="s">
        <v>373</v>
      </c>
      <c r="D205" s="146" t="s">
        <v>171</v>
      </c>
      <c r="E205" s="147" t="s">
        <v>3517</v>
      </c>
      <c r="F205" s="148" t="s">
        <v>3518</v>
      </c>
      <c r="G205" s="149" t="s">
        <v>317</v>
      </c>
      <c r="H205" s="150">
        <v>19.094000000000001</v>
      </c>
      <c r="I205" s="151"/>
      <c r="J205" s="150">
        <f>ROUND(I205*H205,3)</f>
        <v>0</v>
      </c>
      <c r="K205" s="152"/>
      <c r="L205" s="34"/>
      <c r="M205" s="153" t="s">
        <v>1</v>
      </c>
      <c r="N205" s="154" t="s">
        <v>44</v>
      </c>
      <c r="O205" s="59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175</v>
      </c>
      <c r="AT205" s="157" t="s">
        <v>171</v>
      </c>
      <c r="AU205" s="157" t="s">
        <v>176</v>
      </c>
      <c r="AY205" s="18" t="s">
        <v>169</v>
      </c>
      <c r="BE205" s="158">
        <f>IF(N205="základná",J205,0)</f>
        <v>0</v>
      </c>
      <c r="BF205" s="158">
        <f>IF(N205="znížená",J205,0)</f>
        <v>0</v>
      </c>
      <c r="BG205" s="158">
        <f>IF(N205="zákl. prenesená",J205,0)</f>
        <v>0</v>
      </c>
      <c r="BH205" s="158">
        <f>IF(N205="zníž. prenesená",J205,0)</f>
        <v>0</v>
      </c>
      <c r="BI205" s="158">
        <f>IF(N205="nulová",J205,0)</f>
        <v>0</v>
      </c>
      <c r="BJ205" s="18" t="s">
        <v>176</v>
      </c>
      <c r="BK205" s="159">
        <f>ROUND(I205*H205,3)</f>
        <v>0</v>
      </c>
      <c r="BL205" s="18" t="s">
        <v>175</v>
      </c>
      <c r="BM205" s="157" t="s">
        <v>3519</v>
      </c>
    </row>
    <row r="206" spans="1:65" s="12" customFormat="1" ht="25.9" customHeight="1">
      <c r="B206" s="132"/>
      <c r="D206" s="133" t="s">
        <v>77</v>
      </c>
      <c r="E206" s="134" t="s">
        <v>1400</v>
      </c>
      <c r="F206" s="134" t="s">
        <v>1401</v>
      </c>
      <c r="I206" s="135"/>
      <c r="J206" s="136">
        <f>BK206</f>
        <v>0</v>
      </c>
      <c r="L206" s="132"/>
      <c r="M206" s="137"/>
      <c r="N206" s="138"/>
      <c r="O206" s="138"/>
      <c r="P206" s="139">
        <f>P207+P211</f>
        <v>0</v>
      </c>
      <c r="Q206" s="138"/>
      <c r="R206" s="139">
        <f>R207+R211</f>
        <v>0.65367149999999996</v>
      </c>
      <c r="S206" s="138"/>
      <c r="T206" s="140">
        <f>T207+T211</f>
        <v>0</v>
      </c>
      <c r="AR206" s="133" t="s">
        <v>176</v>
      </c>
      <c r="AT206" s="141" t="s">
        <v>77</v>
      </c>
      <c r="AU206" s="141" t="s">
        <v>78</v>
      </c>
      <c r="AY206" s="133" t="s">
        <v>169</v>
      </c>
      <c r="BK206" s="142">
        <f>BK207+BK211</f>
        <v>0</v>
      </c>
    </row>
    <row r="207" spans="1:65" s="12" customFormat="1" ht="22.75" customHeight="1">
      <c r="B207" s="132"/>
      <c r="D207" s="133" t="s">
        <v>77</v>
      </c>
      <c r="E207" s="143" t="s">
        <v>1865</v>
      </c>
      <c r="F207" s="143" t="s">
        <v>1866</v>
      </c>
      <c r="I207" s="135"/>
      <c r="J207" s="144">
        <f>BK207</f>
        <v>0</v>
      </c>
      <c r="L207" s="132"/>
      <c r="M207" s="137"/>
      <c r="N207" s="138"/>
      <c r="O207" s="138"/>
      <c r="P207" s="139">
        <f>SUM(P208:P210)</f>
        <v>0</v>
      </c>
      <c r="Q207" s="138"/>
      <c r="R207" s="139">
        <f>SUM(R208:R210)</f>
        <v>6.6840000000000007E-3</v>
      </c>
      <c r="S207" s="138"/>
      <c r="T207" s="140">
        <f>SUM(T208:T210)</f>
        <v>0</v>
      </c>
      <c r="AR207" s="133" t="s">
        <v>176</v>
      </c>
      <c r="AT207" s="141" t="s">
        <v>77</v>
      </c>
      <c r="AU207" s="141" t="s">
        <v>86</v>
      </c>
      <c r="AY207" s="133" t="s">
        <v>169</v>
      </c>
      <c r="BK207" s="142">
        <f>SUM(BK208:BK210)</f>
        <v>0</v>
      </c>
    </row>
    <row r="208" spans="1:65" s="2" customFormat="1" ht="37.75" customHeight="1">
      <c r="A208" s="33"/>
      <c r="B208" s="145"/>
      <c r="C208" s="146" t="s">
        <v>380</v>
      </c>
      <c r="D208" s="146" t="s">
        <v>171</v>
      </c>
      <c r="E208" s="147" t="s">
        <v>3520</v>
      </c>
      <c r="F208" s="148" t="s">
        <v>3521</v>
      </c>
      <c r="G208" s="149" t="s">
        <v>353</v>
      </c>
      <c r="H208" s="150">
        <v>111.4</v>
      </c>
      <c r="I208" s="151"/>
      <c r="J208" s="150">
        <f>ROUND(I208*H208,3)</f>
        <v>0</v>
      </c>
      <c r="K208" s="152"/>
      <c r="L208" s="34"/>
      <c r="M208" s="153" t="s">
        <v>1</v>
      </c>
      <c r="N208" s="154" t="s">
        <v>44</v>
      </c>
      <c r="O208" s="59"/>
      <c r="P208" s="155">
        <f>O208*H208</f>
        <v>0</v>
      </c>
      <c r="Q208" s="155">
        <v>6.0000000000000002E-5</v>
      </c>
      <c r="R208" s="155">
        <f>Q208*H208</f>
        <v>6.6840000000000007E-3</v>
      </c>
      <c r="S208" s="155">
        <v>0</v>
      </c>
      <c r="T208" s="15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7" t="s">
        <v>325</v>
      </c>
      <c r="AT208" s="157" t="s">
        <v>171</v>
      </c>
      <c r="AU208" s="157" t="s">
        <v>176</v>
      </c>
      <c r="AY208" s="18" t="s">
        <v>169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8" t="s">
        <v>176</v>
      </c>
      <c r="BK208" s="159">
        <f>ROUND(I208*H208,3)</f>
        <v>0</v>
      </c>
      <c r="BL208" s="18" t="s">
        <v>325</v>
      </c>
      <c r="BM208" s="157" t="s">
        <v>3522</v>
      </c>
    </row>
    <row r="209" spans="1:65" s="13" customFormat="1">
      <c r="B209" s="160"/>
      <c r="D209" s="161" t="s">
        <v>178</v>
      </c>
      <c r="E209" s="162" t="s">
        <v>1</v>
      </c>
      <c r="F209" s="163" t="s">
        <v>3523</v>
      </c>
      <c r="H209" s="164">
        <v>111.4</v>
      </c>
      <c r="I209" s="165"/>
      <c r="L209" s="160"/>
      <c r="M209" s="166"/>
      <c r="N209" s="167"/>
      <c r="O209" s="167"/>
      <c r="P209" s="167"/>
      <c r="Q209" s="167"/>
      <c r="R209" s="167"/>
      <c r="S209" s="167"/>
      <c r="T209" s="168"/>
      <c r="AT209" s="162" t="s">
        <v>178</v>
      </c>
      <c r="AU209" s="162" t="s">
        <v>176</v>
      </c>
      <c r="AV209" s="13" t="s">
        <v>176</v>
      </c>
      <c r="AW209" s="13" t="s">
        <v>33</v>
      </c>
      <c r="AX209" s="13" t="s">
        <v>86</v>
      </c>
      <c r="AY209" s="162" t="s">
        <v>169</v>
      </c>
    </row>
    <row r="210" spans="1:65" s="2" customFormat="1" ht="24.15" customHeight="1">
      <c r="A210" s="33"/>
      <c r="B210" s="145"/>
      <c r="C210" s="146" t="s">
        <v>385</v>
      </c>
      <c r="D210" s="146" t="s">
        <v>171</v>
      </c>
      <c r="E210" s="147" t="s">
        <v>3524</v>
      </c>
      <c r="F210" s="148" t="s">
        <v>3525</v>
      </c>
      <c r="G210" s="149" t="s">
        <v>1488</v>
      </c>
      <c r="H210" s="151"/>
      <c r="I210" s="151"/>
      <c r="J210" s="150">
        <f>ROUND(I210*H210,3)</f>
        <v>0</v>
      </c>
      <c r="K210" s="152"/>
      <c r="L210" s="34"/>
      <c r="M210" s="153" t="s">
        <v>1</v>
      </c>
      <c r="N210" s="154" t="s">
        <v>44</v>
      </c>
      <c r="O210" s="59"/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325</v>
      </c>
      <c r="AT210" s="157" t="s">
        <v>171</v>
      </c>
      <c r="AU210" s="157" t="s">
        <v>176</v>
      </c>
      <c r="AY210" s="18" t="s">
        <v>169</v>
      </c>
      <c r="BE210" s="158">
        <f>IF(N210="základná",J210,0)</f>
        <v>0</v>
      </c>
      <c r="BF210" s="158">
        <f>IF(N210="znížená",J210,0)</f>
        <v>0</v>
      </c>
      <c r="BG210" s="158">
        <f>IF(N210="zákl. prenesená",J210,0)</f>
        <v>0</v>
      </c>
      <c r="BH210" s="158">
        <f>IF(N210="zníž. prenesená",J210,0)</f>
        <v>0</v>
      </c>
      <c r="BI210" s="158">
        <f>IF(N210="nulová",J210,0)</f>
        <v>0</v>
      </c>
      <c r="BJ210" s="18" t="s">
        <v>176</v>
      </c>
      <c r="BK210" s="159">
        <f>ROUND(I210*H210,3)</f>
        <v>0</v>
      </c>
      <c r="BL210" s="18" t="s">
        <v>325</v>
      </c>
      <c r="BM210" s="157" t="s">
        <v>3526</v>
      </c>
    </row>
    <row r="211" spans="1:65" s="12" customFormat="1" ht="22.75" customHeight="1">
      <c r="B211" s="132"/>
      <c r="D211" s="133" t="s">
        <v>77</v>
      </c>
      <c r="E211" s="143" t="s">
        <v>1996</v>
      </c>
      <c r="F211" s="143" t="s">
        <v>1997</v>
      </c>
      <c r="I211" s="135"/>
      <c r="J211" s="144">
        <f>BK211</f>
        <v>0</v>
      </c>
      <c r="L211" s="132"/>
      <c r="M211" s="137"/>
      <c r="N211" s="138"/>
      <c r="O211" s="138"/>
      <c r="P211" s="139">
        <f>SUM(P212:P263)</f>
        <v>0</v>
      </c>
      <c r="Q211" s="138"/>
      <c r="R211" s="139">
        <f>SUM(R212:R263)</f>
        <v>0.64698749999999994</v>
      </c>
      <c r="S211" s="138"/>
      <c r="T211" s="140">
        <f>SUM(T212:T263)</f>
        <v>0</v>
      </c>
      <c r="AR211" s="133" t="s">
        <v>176</v>
      </c>
      <c r="AT211" s="141" t="s">
        <v>77</v>
      </c>
      <c r="AU211" s="141" t="s">
        <v>86</v>
      </c>
      <c r="AY211" s="133" t="s">
        <v>169</v>
      </c>
      <c r="BK211" s="142">
        <f>SUM(BK212:BK263)</f>
        <v>0</v>
      </c>
    </row>
    <row r="212" spans="1:65" s="2" customFormat="1" ht="24.15" customHeight="1">
      <c r="A212" s="33"/>
      <c r="B212" s="145"/>
      <c r="C212" s="146" t="s">
        <v>393</v>
      </c>
      <c r="D212" s="146" t="s">
        <v>171</v>
      </c>
      <c r="E212" s="147" t="s">
        <v>3527</v>
      </c>
      <c r="F212" s="148" t="s">
        <v>3528</v>
      </c>
      <c r="G212" s="149" t="s">
        <v>353</v>
      </c>
      <c r="H212" s="150">
        <v>107.6</v>
      </c>
      <c r="I212" s="151"/>
      <c r="J212" s="150">
        <f>ROUND(I212*H212,3)</f>
        <v>0</v>
      </c>
      <c r="K212" s="152"/>
      <c r="L212" s="34"/>
      <c r="M212" s="153" t="s">
        <v>1</v>
      </c>
      <c r="N212" s="154" t="s">
        <v>44</v>
      </c>
      <c r="O212" s="59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325</v>
      </c>
      <c r="AT212" s="157" t="s">
        <v>171</v>
      </c>
      <c r="AU212" s="157" t="s">
        <v>176</v>
      </c>
      <c r="AY212" s="18" t="s">
        <v>169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8" t="s">
        <v>176</v>
      </c>
      <c r="BK212" s="159">
        <f>ROUND(I212*H212,3)</f>
        <v>0</v>
      </c>
      <c r="BL212" s="18" t="s">
        <v>325</v>
      </c>
      <c r="BM212" s="157" t="s">
        <v>3529</v>
      </c>
    </row>
    <row r="213" spans="1:65" s="13" customFormat="1">
      <c r="B213" s="160"/>
      <c r="D213" s="161" t="s">
        <v>178</v>
      </c>
      <c r="E213" s="162" t="s">
        <v>1</v>
      </c>
      <c r="F213" s="163" t="s">
        <v>3530</v>
      </c>
      <c r="H213" s="164">
        <v>68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178</v>
      </c>
      <c r="AU213" s="162" t="s">
        <v>176</v>
      </c>
      <c r="AV213" s="13" t="s">
        <v>176</v>
      </c>
      <c r="AW213" s="13" t="s">
        <v>33</v>
      </c>
      <c r="AX213" s="13" t="s">
        <v>78</v>
      </c>
      <c r="AY213" s="162" t="s">
        <v>169</v>
      </c>
    </row>
    <row r="214" spans="1:65" s="13" customFormat="1" ht="20">
      <c r="B214" s="160"/>
      <c r="D214" s="161" t="s">
        <v>178</v>
      </c>
      <c r="E214" s="162" t="s">
        <v>1</v>
      </c>
      <c r="F214" s="163" t="s">
        <v>3531</v>
      </c>
      <c r="H214" s="164">
        <v>39.6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178</v>
      </c>
      <c r="AU214" s="162" t="s">
        <v>176</v>
      </c>
      <c r="AV214" s="13" t="s">
        <v>176</v>
      </c>
      <c r="AW214" s="13" t="s">
        <v>33</v>
      </c>
      <c r="AX214" s="13" t="s">
        <v>78</v>
      </c>
      <c r="AY214" s="162" t="s">
        <v>169</v>
      </c>
    </row>
    <row r="215" spans="1:65" s="15" customFormat="1">
      <c r="B215" s="176"/>
      <c r="D215" s="161" t="s">
        <v>178</v>
      </c>
      <c r="E215" s="177" t="s">
        <v>1</v>
      </c>
      <c r="F215" s="178" t="s">
        <v>186</v>
      </c>
      <c r="H215" s="179">
        <v>107.6</v>
      </c>
      <c r="I215" s="180"/>
      <c r="L215" s="176"/>
      <c r="M215" s="181"/>
      <c r="N215" s="182"/>
      <c r="O215" s="182"/>
      <c r="P215" s="182"/>
      <c r="Q215" s="182"/>
      <c r="R215" s="182"/>
      <c r="S215" s="182"/>
      <c r="T215" s="183"/>
      <c r="AT215" s="177" t="s">
        <v>178</v>
      </c>
      <c r="AU215" s="177" t="s">
        <v>176</v>
      </c>
      <c r="AV215" s="15" t="s">
        <v>175</v>
      </c>
      <c r="AW215" s="15" t="s">
        <v>33</v>
      </c>
      <c r="AX215" s="15" t="s">
        <v>86</v>
      </c>
      <c r="AY215" s="177" t="s">
        <v>169</v>
      </c>
    </row>
    <row r="216" spans="1:65" s="2" customFormat="1" ht="24.15" customHeight="1">
      <c r="A216" s="33"/>
      <c r="B216" s="145"/>
      <c r="C216" s="192" t="s">
        <v>401</v>
      </c>
      <c r="D216" s="192" t="s">
        <v>345</v>
      </c>
      <c r="E216" s="193" t="s">
        <v>3532</v>
      </c>
      <c r="F216" s="194" t="s">
        <v>3533</v>
      </c>
      <c r="G216" s="195" t="s">
        <v>3534</v>
      </c>
      <c r="H216" s="196">
        <v>5</v>
      </c>
      <c r="I216" s="197"/>
      <c r="J216" s="196">
        <f>ROUND(I216*H216,3)</f>
        <v>0</v>
      </c>
      <c r="K216" s="198"/>
      <c r="L216" s="199"/>
      <c r="M216" s="200" t="s">
        <v>1</v>
      </c>
      <c r="N216" s="201" t="s">
        <v>44</v>
      </c>
      <c r="O216" s="59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468</v>
      </c>
      <c r="AT216" s="157" t="s">
        <v>345</v>
      </c>
      <c r="AU216" s="157" t="s">
        <v>176</v>
      </c>
      <c r="AY216" s="18" t="s">
        <v>169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8" t="s">
        <v>176</v>
      </c>
      <c r="BK216" s="159">
        <f>ROUND(I216*H216,3)</f>
        <v>0</v>
      </c>
      <c r="BL216" s="18" t="s">
        <v>325</v>
      </c>
      <c r="BM216" s="157" t="s">
        <v>3535</v>
      </c>
    </row>
    <row r="217" spans="1:65" s="13" customFormat="1">
      <c r="B217" s="160"/>
      <c r="D217" s="161" t="s">
        <v>178</v>
      </c>
      <c r="E217" s="162" t="s">
        <v>1</v>
      </c>
      <c r="F217" s="163" t="s">
        <v>3530</v>
      </c>
      <c r="H217" s="164">
        <v>68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178</v>
      </c>
      <c r="AU217" s="162" t="s">
        <v>176</v>
      </c>
      <c r="AV217" s="13" t="s">
        <v>176</v>
      </c>
      <c r="AW217" s="13" t="s">
        <v>33</v>
      </c>
      <c r="AX217" s="13" t="s">
        <v>78</v>
      </c>
      <c r="AY217" s="162" t="s">
        <v>169</v>
      </c>
    </row>
    <row r="218" spans="1:65" s="13" customFormat="1" ht="20">
      <c r="B218" s="160"/>
      <c r="D218" s="161" t="s">
        <v>178</v>
      </c>
      <c r="E218" s="162" t="s">
        <v>1</v>
      </c>
      <c r="F218" s="163" t="s">
        <v>3531</v>
      </c>
      <c r="H218" s="164">
        <v>39.6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178</v>
      </c>
      <c r="AU218" s="162" t="s">
        <v>176</v>
      </c>
      <c r="AV218" s="13" t="s">
        <v>176</v>
      </c>
      <c r="AW218" s="13" t="s">
        <v>33</v>
      </c>
      <c r="AX218" s="13" t="s">
        <v>78</v>
      </c>
      <c r="AY218" s="162" t="s">
        <v>169</v>
      </c>
    </row>
    <row r="219" spans="1:65" s="16" customFormat="1">
      <c r="B219" s="184"/>
      <c r="D219" s="161" t="s">
        <v>178</v>
      </c>
      <c r="E219" s="185" t="s">
        <v>1</v>
      </c>
      <c r="F219" s="186" t="s">
        <v>201</v>
      </c>
      <c r="H219" s="187">
        <v>107.6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178</v>
      </c>
      <c r="AU219" s="185" t="s">
        <v>176</v>
      </c>
      <c r="AV219" s="16" t="s">
        <v>187</v>
      </c>
      <c r="AW219" s="16" t="s">
        <v>33</v>
      </c>
      <c r="AX219" s="16" t="s">
        <v>78</v>
      </c>
      <c r="AY219" s="185" t="s">
        <v>169</v>
      </c>
    </row>
    <row r="220" spans="1:65" s="13" customFormat="1">
      <c r="B220" s="160"/>
      <c r="D220" s="161" t="s">
        <v>178</v>
      </c>
      <c r="E220" s="162" t="s">
        <v>1</v>
      </c>
      <c r="F220" s="163" t="s">
        <v>3536</v>
      </c>
      <c r="H220" s="164">
        <v>-107.6</v>
      </c>
      <c r="I220" s="165"/>
      <c r="L220" s="160"/>
      <c r="M220" s="166"/>
      <c r="N220" s="167"/>
      <c r="O220" s="167"/>
      <c r="P220" s="167"/>
      <c r="Q220" s="167"/>
      <c r="R220" s="167"/>
      <c r="S220" s="167"/>
      <c r="T220" s="168"/>
      <c r="AT220" s="162" t="s">
        <v>178</v>
      </c>
      <c r="AU220" s="162" t="s">
        <v>176</v>
      </c>
      <c r="AV220" s="13" t="s">
        <v>176</v>
      </c>
      <c r="AW220" s="13" t="s">
        <v>33</v>
      </c>
      <c r="AX220" s="13" t="s">
        <v>78</v>
      </c>
      <c r="AY220" s="162" t="s">
        <v>169</v>
      </c>
    </row>
    <row r="221" spans="1:65" s="13" customFormat="1">
      <c r="B221" s="160"/>
      <c r="D221" s="161" t="s">
        <v>178</v>
      </c>
      <c r="E221" s="162" t="s">
        <v>1</v>
      </c>
      <c r="F221" s="163" t="s">
        <v>3537</v>
      </c>
      <c r="H221" s="164">
        <v>4.95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178</v>
      </c>
      <c r="AU221" s="162" t="s">
        <v>176</v>
      </c>
      <c r="AV221" s="13" t="s">
        <v>176</v>
      </c>
      <c r="AW221" s="13" t="s">
        <v>33</v>
      </c>
      <c r="AX221" s="13" t="s">
        <v>78</v>
      </c>
      <c r="AY221" s="162" t="s">
        <v>169</v>
      </c>
    </row>
    <row r="222" spans="1:65" s="13" customFormat="1">
      <c r="B222" s="160"/>
      <c r="D222" s="161" t="s">
        <v>178</v>
      </c>
      <c r="E222" s="162" t="s">
        <v>1</v>
      </c>
      <c r="F222" s="163" t="s">
        <v>3538</v>
      </c>
      <c r="H222" s="164">
        <v>-4.95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178</v>
      </c>
      <c r="AU222" s="162" t="s">
        <v>176</v>
      </c>
      <c r="AV222" s="13" t="s">
        <v>176</v>
      </c>
      <c r="AW222" s="13" t="s">
        <v>33</v>
      </c>
      <c r="AX222" s="13" t="s">
        <v>78</v>
      </c>
      <c r="AY222" s="162" t="s">
        <v>169</v>
      </c>
    </row>
    <row r="223" spans="1:65" s="13" customFormat="1">
      <c r="B223" s="160"/>
      <c r="D223" s="161" t="s">
        <v>178</v>
      </c>
      <c r="E223" s="162" t="s">
        <v>1</v>
      </c>
      <c r="F223" s="163" t="s">
        <v>209</v>
      </c>
      <c r="H223" s="164">
        <v>5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178</v>
      </c>
      <c r="AU223" s="162" t="s">
        <v>176</v>
      </c>
      <c r="AV223" s="13" t="s">
        <v>176</v>
      </c>
      <c r="AW223" s="13" t="s">
        <v>33</v>
      </c>
      <c r="AX223" s="13" t="s">
        <v>78</v>
      </c>
      <c r="AY223" s="162" t="s">
        <v>169</v>
      </c>
    </row>
    <row r="224" spans="1:65" s="15" customFormat="1">
      <c r="B224" s="176"/>
      <c r="D224" s="161" t="s">
        <v>178</v>
      </c>
      <c r="E224" s="177" t="s">
        <v>1</v>
      </c>
      <c r="F224" s="178" t="s">
        <v>186</v>
      </c>
      <c r="H224" s="179">
        <v>5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178</v>
      </c>
      <c r="AU224" s="177" t="s">
        <v>176</v>
      </c>
      <c r="AV224" s="15" t="s">
        <v>175</v>
      </c>
      <c r="AW224" s="15" t="s">
        <v>33</v>
      </c>
      <c r="AX224" s="15" t="s">
        <v>86</v>
      </c>
      <c r="AY224" s="177" t="s">
        <v>169</v>
      </c>
    </row>
    <row r="225" spans="1:65" s="2" customFormat="1" ht="24.15" customHeight="1">
      <c r="A225" s="33"/>
      <c r="B225" s="145"/>
      <c r="C225" s="192" t="s">
        <v>405</v>
      </c>
      <c r="D225" s="192" t="s">
        <v>345</v>
      </c>
      <c r="E225" s="193" t="s">
        <v>3539</v>
      </c>
      <c r="F225" s="194" t="s">
        <v>3540</v>
      </c>
      <c r="G225" s="195" t="s">
        <v>2690</v>
      </c>
      <c r="H225" s="196">
        <v>1</v>
      </c>
      <c r="I225" s="197"/>
      <c r="J225" s="196">
        <f>ROUND(I225*H225,3)</f>
        <v>0</v>
      </c>
      <c r="K225" s="198"/>
      <c r="L225" s="199"/>
      <c r="M225" s="200" t="s">
        <v>1</v>
      </c>
      <c r="N225" s="201" t="s">
        <v>44</v>
      </c>
      <c r="O225" s="59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7" t="s">
        <v>468</v>
      </c>
      <c r="AT225" s="157" t="s">
        <v>345</v>
      </c>
      <c r="AU225" s="157" t="s">
        <v>176</v>
      </c>
      <c r="AY225" s="18" t="s">
        <v>169</v>
      </c>
      <c r="BE225" s="158">
        <f>IF(N225="základná",J225,0)</f>
        <v>0</v>
      </c>
      <c r="BF225" s="158">
        <f>IF(N225="znížená",J225,0)</f>
        <v>0</v>
      </c>
      <c r="BG225" s="158">
        <f>IF(N225="zákl. prenesená",J225,0)</f>
        <v>0</v>
      </c>
      <c r="BH225" s="158">
        <f>IF(N225="zníž. prenesená",J225,0)</f>
        <v>0</v>
      </c>
      <c r="BI225" s="158">
        <f>IF(N225="nulová",J225,0)</f>
        <v>0</v>
      </c>
      <c r="BJ225" s="18" t="s">
        <v>176</v>
      </c>
      <c r="BK225" s="159">
        <f>ROUND(I225*H225,3)</f>
        <v>0</v>
      </c>
      <c r="BL225" s="18" t="s">
        <v>325</v>
      </c>
      <c r="BM225" s="157" t="s">
        <v>3541</v>
      </c>
    </row>
    <row r="226" spans="1:65" s="14" customFormat="1">
      <c r="B226" s="169"/>
      <c r="D226" s="161" t="s">
        <v>178</v>
      </c>
      <c r="E226" s="170" t="s">
        <v>1</v>
      </c>
      <c r="F226" s="171" t="s">
        <v>3542</v>
      </c>
      <c r="H226" s="170" t="s">
        <v>1</v>
      </c>
      <c r="I226" s="172"/>
      <c r="L226" s="169"/>
      <c r="M226" s="173"/>
      <c r="N226" s="174"/>
      <c r="O226" s="174"/>
      <c r="P226" s="174"/>
      <c r="Q226" s="174"/>
      <c r="R226" s="174"/>
      <c r="S226" s="174"/>
      <c r="T226" s="175"/>
      <c r="AT226" s="170" t="s">
        <v>178</v>
      </c>
      <c r="AU226" s="170" t="s">
        <v>176</v>
      </c>
      <c r="AV226" s="14" t="s">
        <v>86</v>
      </c>
      <c r="AW226" s="14" t="s">
        <v>33</v>
      </c>
      <c r="AX226" s="14" t="s">
        <v>78</v>
      </c>
      <c r="AY226" s="170" t="s">
        <v>169</v>
      </c>
    </row>
    <row r="227" spans="1:65" s="14" customFormat="1">
      <c r="B227" s="169"/>
      <c r="D227" s="161" t="s">
        <v>178</v>
      </c>
      <c r="E227" s="170" t="s">
        <v>1</v>
      </c>
      <c r="F227" s="171" t="s">
        <v>3543</v>
      </c>
      <c r="H227" s="170" t="s">
        <v>1</v>
      </c>
      <c r="I227" s="172"/>
      <c r="L227" s="169"/>
      <c r="M227" s="173"/>
      <c r="N227" s="174"/>
      <c r="O227" s="174"/>
      <c r="P227" s="174"/>
      <c r="Q227" s="174"/>
      <c r="R227" s="174"/>
      <c r="S227" s="174"/>
      <c r="T227" s="175"/>
      <c r="AT227" s="170" t="s">
        <v>178</v>
      </c>
      <c r="AU227" s="170" t="s">
        <v>176</v>
      </c>
      <c r="AV227" s="14" t="s">
        <v>86</v>
      </c>
      <c r="AW227" s="14" t="s">
        <v>33</v>
      </c>
      <c r="AX227" s="14" t="s">
        <v>78</v>
      </c>
      <c r="AY227" s="170" t="s">
        <v>169</v>
      </c>
    </row>
    <row r="228" spans="1:65" s="13" customFormat="1">
      <c r="B228" s="160"/>
      <c r="D228" s="161" t="s">
        <v>178</v>
      </c>
      <c r="E228" s="162" t="s">
        <v>1</v>
      </c>
      <c r="F228" s="163" t="s">
        <v>86</v>
      </c>
      <c r="H228" s="164">
        <v>1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178</v>
      </c>
      <c r="AU228" s="162" t="s">
        <v>176</v>
      </c>
      <c r="AV228" s="13" t="s">
        <v>176</v>
      </c>
      <c r="AW228" s="13" t="s">
        <v>33</v>
      </c>
      <c r="AX228" s="13" t="s">
        <v>86</v>
      </c>
      <c r="AY228" s="162" t="s">
        <v>169</v>
      </c>
    </row>
    <row r="229" spans="1:65" s="2" customFormat="1" ht="37.75" customHeight="1">
      <c r="A229" s="33"/>
      <c r="B229" s="145"/>
      <c r="C229" s="146" t="s">
        <v>410</v>
      </c>
      <c r="D229" s="146" t="s">
        <v>171</v>
      </c>
      <c r="E229" s="147" t="s">
        <v>3544</v>
      </c>
      <c r="F229" s="148" t="s">
        <v>3545</v>
      </c>
      <c r="G229" s="149" t="s">
        <v>369</v>
      </c>
      <c r="H229" s="150">
        <v>1</v>
      </c>
      <c r="I229" s="151"/>
      <c r="J229" s="150">
        <f>ROUND(I229*H229,3)</f>
        <v>0</v>
      </c>
      <c r="K229" s="152"/>
      <c r="L229" s="34"/>
      <c r="M229" s="153" t="s">
        <v>1</v>
      </c>
      <c r="N229" s="154" t="s">
        <v>44</v>
      </c>
      <c r="O229" s="59"/>
      <c r="P229" s="155">
        <f>O229*H229</f>
        <v>0</v>
      </c>
      <c r="Q229" s="155">
        <v>0</v>
      </c>
      <c r="R229" s="155">
        <f>Q229*H229</f>
        <v>0</v>
      </c>
      <c r="S229" s="155">
        <v>0</v>
      </c>
      <c r="T229" s="15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325</v>
      </c>
      <c r="AT229" s="157" t="s">
        <v>171</v>
      </c>
      <c r="AU229" s="157" t="s">
        <v>176</v>
      </c>
      <c r="AY229" s="18" t="s">
        <v>169</v>
      </c>
      <c r="BE229" s="158">
        <f>IF(N229="základná",J229,0)</f>
        <v>0</v>
      </c>
      <c r="BF229" s="158">
        <f>IF(N229="znížená",J229,0)</f>
        <v>0</v>
      </c>
      <c r="BG229" s="158">
        <f>IF(N229="zákl. prenesená",J229,0)</f>
        <v>0</v>
      </c>
      <c r="BH229" s="158">
        <f>IF(N229="zníž. prenesená",J229,0)</f>
        <v>0</v>
      </c>
      <c r="BI229" s="158">
        <f>IF(N229="nulová",J229,0)</f>
        <v>0</v>
      </c>
      <c r="BJ229" s="18" t="s">
        <v>176</v>
      </c>
      <c r="BK229" s="159">
        <f>ROUND(I229*H229,3)</f>
        <v>0</v>
      </c>
      <c r="BL229" s="18" t="s">
        <v>325</v>
      </c>
      <c r="BM229" s="157" t="s">
        <v>3546</v>
      </c>
    </row>
    <row r="230" spans="1:65" s="14" customFormat="1">
      <c r="B230" s="169"/>
      <c r="D230" s="161" t="s">
        <v>178</v>
      </c>
      <c r="E230" s="170" t="s">
        <v>1</v>
      </c>
      <c r="F230" s="171" t="s">
        <v>3547</v>
      </c>
      <c r="H230" s="170" t="s">
        <v>1</v>
      </c>
      <c r="I230" s="172"/>
      <c r="L230" s="169"/>
      <c r="M230" s="173"/>
      <c r="N230" s="174"/>
      <c r="O230" s="174"/>
      <c r="P230" s="174"/>
      <c r="Q230" s="174"/>
      <c r="R230" s="174"/>
      <c r="S230" s="174"/>
      <c r="T230" s="175"/>
      <c r="AT230" s="170" t="s">
        <v>178</v>
      </c>
      <c r="AU230" s="170" t="s">
        <v>176</v>
      </c>
      <c r="AV230" s="14" t="s">
        <v>86</v>
      </c>
      <c r="AW230" s="14" t="s">
        <v>33</v>
      </c>
      <c r="AX230" s="14" t="s">
        <v>78</v>
      </c>
      <c r="AY230" s="170" t="s">
        <v>169</v>
      </c>
    </row>
    <row r="231" spans="1:65" s="14" customFormat="1">
      <c r="B231" s="169"/>
      <c r="D231" s="161" t="s">
        <v>178</v>
      </c>
      <c r="E231" s="170" t="s">
        <v>1</v>
      </c>
      <c r="F231" s="171" t="s">
        <v>3548</v>
      </c>
      <c r="H231" s="170" t="s">
        <v>1</v>
      </c>
      <c r="I231" s="172"/>
      <c r="L231" s="169"/>
      <c r="M231" s="173"/>
      <c r="N231" s="174"/>
      <c r="O231" s="174"/>
      <c r="P231" s="174"/>
      <c r="Q231" s="174"/>
      <c r="R231" s="174"/>
      <c r="S231" s="174"/>
      <c r="T231" s="175"/>
      <c r="AT231" s="170" t="s">
        <v>178</v>
      </c>
      <c r="AU231" s="170" t="s">
        <v>176</v>
      </c>
      <c r="AV231" s="14" t="s">
        <v>86</v>
      </c>
      <c r="AW231" s="14" t="s">
        <v>33</v>
      </c>
      <c r="AX231" s="14" t="s">
        <v>78</v>
      </c>
      <c r="AY231" s="170" t="s">
        <v>169</v>
      </c>
    </row>
    <row r="232" spans="1:65" s="13" customFormat="1">
      <c r="B232" s="160"/>
      <c r="D232" s="161" t="s">
        <v>178</v>
      </c>
      <c r="E232" s="162" t="s">
        <v>1</v>
      </c>
      <c r="F232" s="163" t="s">
        <v>86</v>
      </c>
      <c r="H232" s="164">
        <v>1</v>
      </c>
      <c r="I232" s="165"/>
      <c r="L232" s="160"/>
      <c r="M232" s="166"/>
      <c r="N232" s="167"/>
      <c r="O232" s="167"/>
      <c r="P232" s="167"/>
      <c r="Q232" s="167"/>
      <c r="R232" s="167"/>
      <c r="S232" s="167"/>
      <c r="T232" s="168"/>
      <c r="AT232" s="162" t="s">
        <v>178</v>
      </c>
      <c r="AU232" s="162" t="s">
        <v>176</v>
      </c>
      <c r="AV232" s="13" t="s">
        <v>176</v>
      </c>
      <c r="AW232" s="13" t="s">
        <v>33</v>
      </c>
      <c r="AX232" s="13" t="s">
        <v>86</v>
      </c>
      <c r="AY232" s="162" t="s">
        <v>169</v>
      </c>
    </row>
    <row r="233" spans="1:65" s="2" customFormat="1" ht="62.75" customHeight="1">
      <c r="A233" s="33"/>
      <c r="B233" s="145"/>
      <c r="C233" s="146" t="s">
        <v>426</v>
      </c>
      <c r="D233" s="146" t="s">
        <v>171</v>
      </c>
      <c r="E233" s="147" t="s">
        <v>3549</v>
      </c>
      <c r="F233" s="148" t="s">
        <v>3550</v>
      </c>
      <c r="G233" s="149" t="s">
        <v>369</v>
      </c>
      <c r="H233" s="150">
        <v>1</v>
      </c>
      <c r="I233" s="151"/>
      <c r="J233" s="150">
        <f>ROUND(I233*H233,3)</f>
        <v>0</v>
      </c>
      <c r="K233" s="152"/>
      <c r="L233" s="34"/>
      <c r="M233" s="153" t="s">
        <v>1</v>
      </c>
      <c r="N233" s="154" t="s">
        <v>44</v>
      </c>
      <c r="O233" s="59"/>
      <c r="P233" s="155">
        <f>O233*H233</f>
        <v>0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325</v>
      </c>
      <c r="AT233" s="157" t="s">
        <v>171</v>
      </c>
      <c r="AU233" s="157" t="s">
        <v>176</v>
      </c>
      <c r="AY233" s="18" t="s">
        <v>169</v>
      </c>
      <c r="BE233" s="158">
        <f>IF(N233="základná",J233,0)</f>
        <v>0</v>
      </c>
      <c r="BF233" s="158">
        <f>IF(N233="znížená",J233,0)</f>
        <v>0</v>
      </c>
      <c r="BG233" s="158">
        <f>IF(N233="zákl. prenesená",J233,0)</f>
        <v>0</v>
      </c>
      <c r="BH233" s="158">
        <f>IF(N233="zníž. prenesená",J233,0)</f>
        <v>0</v>
      </c>
      <c r="BI233" s="158">
        <f>IF(N233="nulová",J233,0)</f>
        <v>0</v>
      </c>
      <c r="BJ233" s="18" t="s">
        <v>176</v>
      </c>
      <c r="BK233" s="159">
        <f>ROUND(I233*H233,3)</f>
        <v>0</v>
      </c>
      <c r="BL233" s="18" t="s">
        <v>325</v>
      </c>
      <c r="BM233" s="157" t="s">
        <v>3551</v>
      </c>
    </row>
    <row r="234" spans="1:65" s="14" customFormat="1">
      <c r="B234" s="169"/>
      <c r="D234" s="161" t="s">
        <v>178</v>
      </c>
      <c r="E234" s="170" t="s">
        <v>1</v>
      </c>
      <c r="F234" s="171" t="s">
        <v>3552</v>
      </c>
      <c r="H234" s="170" t="s">
        <v>1</v>
      </c>
      <c r="I234" s="172"/>
      <c r="L234" s="169"/>
      <c r="M234" s="173"/>
      <c r="N234" s="174"/>
      <c r="O234" s="174"/>
      <c r="P234" s="174"/>
      <c r="Q234" s="174"/>
      <c r="R234" s="174"/>
      <c r="S234" s="174"/>
      <c r="T234" s="175"/>
      <c r="AT234" s="170" t="s">
        <v>178</v>
      </c>
      <c r="AU234" s="170" t="s">
        <v>176</v>
      </c>
      <c r="AV234" s="14" t="s">
        <v>86</v>
      </c>
      <c r="AW234" s="14" t="s">
        <v>33</v>
      </c>
      <c r="AX234" s="14" t="s">
        <v>78</v>
      </c>
      <c r="AY234" s="170" t="s">
        <v>169</v>
      </c>
    </row>
    <row r="235" spans="1:65" s="14" customFormat="1">
      <c r="B235" s="169"/>
      <c r="D235" s="161" t="s">
        <v>178</v>
      </c>
      <c r="E235" s="170" t="s">
        <v>1</v>
      </c>
      <c r="F235" s="171" t="s">
        <v>3553</v>
      </c>
      <c r="H235" s="170" t="s">
        <v>1</v>
      </c>
      <c r="I235" s="172"/>
      <c r="L235" s="169"/>
      <c r="M235" s="173"/>
      <c r="N235" s="174"/>
      <c r="O235" s="174"/>
      <c r="P235" s="174"/>
      <c r="Q235" s="174"/>
      <c r="R235" s="174"/>
      <c r="S235" s="174"/>
      <c r="T235" s="175"/>
      <c r="AT235" s="170" t="s">
        <v>178</v>
      </c>
      <c r="AU235" s="170" t="s">
        <v>176</v>
      </c>
      <c r="AV235" s="14" t="s">
        <v>86</v>
      </c>
      <c r="AW235" s="14" t="s">
        <v>33</v>
      </c>
      <c r="AX235" s="14" t="s">
        <v>78</v>
      </c>
      <c r="AY235" s="170" t="s">
        <v>169</v>
      </c>
    </row>
    <row r="236" spans="1:65" s="14" customFormat="1">
      <c r="B236" s="169"/>
      <c r="D236" s="161" t="s">
        <v>178</v>
      </c>
      <c r="E236" s="170" t="s">
        <v>1</v>
      </c>
      <c r="F236" s="171" t="s">
        <v>3554</v>
      </c>
      <c r="H236" s="170" t="s">
        <v>1</v>
      </c>
      <c r="I236" s="172"/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178</v>
      </c>
      <c r="AU236" s="170" t="s">
        <v>176</v>
      </c>
      <c r="AV236" s="14" t="s">
        <v>86</v>
      </c>
      <c r="AW236" s="14" t="s">
        <v>33</v>
      </c>
      <c r="AX236" s="14" t="s">
        <v>78</v>
      </c>
      <c r="AY236" s="170" t="s">
        <v>169</v>
      </c>
    </row>
    <row r="237" spans="1:65" s="13" customFormat="1">
      <c r="B237" s="160"/>
      <c r="D237" s="161" t="s">
        <v>178</v>
      </c>
      <c r="E237" s="162" t="s">
        <v>1</v>
      </c>
      <c r="F237" s="163" t="s">
        <v>86</v>
      </c>
      <c r="H237" s="164">
        <v>1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2" t="s">
        <v>178</v>
      </c>
      <c r="AU237" s="162" t="s">
        <v>176</v>
      </c>
      <c r="AV237" s="13" t="s">
        <v>176</v>
      </c>
      <c r="AW237" s="13" t="s">
        <v>33</v>
      </c>
      <c r="AX237" s="13" t="s">
        <v>86</v>
      </c>
      <c r="AY237" s="162" t="s">
        <v>169</v>
      </c>
    </row>
    <row r="238" spans="1:65" s="2" customFormat="1" ht="62.75" customHeight="1">
      <c r="A238" s="33"/>
      <c r="B238" s="145"/>
      <c r="C238" s="146" t="s">
        <v>437</v>
      </c>
      <c r="D238" s="146" t="s">
        <v>171</v>
      </c>
      <c r="E238" s="147" t="s">
        <v>3555</v>
      </c>
      <c r="F238" s="148" t="s">
        <v>3556</v>
      </c>
      <c r="G238" s="149" t="s">
        <v>369</v>
      </c>
      <c r="H238" s="150">
        <v>1</v>
      </c>
      <c r="I238" s="151"/>
      <c r="J238" s="150">
        <f>ROUND(I238*H238,3)</f>
        <v>0</v>
      </c>
      <c r="K238" s="152"/>
      <c r="L238" s="34"/>
      <c r="M238" s="153" t="s">
        <v>1</v>
      </c>
      <c r="N238" s="154" t="s">
        <v>44</v>
      </c>
      <c r="O238" s="59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325</v>
      </c>
      <c r="AT238" s="157" t="s">
        <v>171</v>
      </c>
      <c r="AU238" s="157" t="s">
        <v>176</v>
      </c>
      <c r="AY238" s="18" t="s">
        <v>169</v>
      </c>
      <c r="BE238" s="158">
        <f>IF(N238="základná",J238,0)</f>
        <v>0</v>
      </c>
      <c r="BF238" s="158">
        <f>IF(N238="znížená",J238,0)</f>
        <v>0</v>
      </c>
      <c r="BG238" s="158">
        <f>IF(N238="zákl. prenesená",J238,0)</f>
        <v>0</v>
      </c>
      <c r="BH238" s="158">
        <f>IF(N238="zníž. prenesená",J238,0)</f>
        <v>0</v>
      </c>
      <c r="BI238" s="158">
        <f>IF(N238="nulová",J238,0)</f>
        <v>0</v>
      </c>
      <c r="BJ238" s="18" t="s">
        <v>176</v>
      </c>
      <c r="BK238" s="159">
        <f>ROUND(I238*H238,3)</f>
        <v>0</v>
      </c>
      <c r="BL238" s="18" t="s">
        <v>325</v>
      </c>
      <c r="BM238" s="157" t="s">
        <v>3557</v>
      </c>
    </row>
    <row r="239" spans="1:65" s="14" customFormat="1">
      <c r="B239" s="169"/>
      <c r="D239" s="161" t="s">
        <v>178</v>
      </c>
      <c r="E239" s="170" t="s">
        <v>1</v>
      </c>
      <c r="F239" s="171" t="s">
        <v>3558</v>
      </c>
      <c r="H239" s="170" t="s">
        <v>1</v>
      </c>
      <c r="I239" s="172"/>
      <c r="L239" s="169"/>
      <c r="M239" s="173"/>
      <c r="N239" s="174"/>
      <c r="O239" s="174"/>
      <c r="P239" s="174"/>
      <c r="Q239" s="174"/>
      <c r="R239" s="174"/>
      <c r="S239" s="174"/>
      <c r="T239" s="175"/>
      <c r="AT239" s="170" t="s">
        <v>178</v>
      </c>
      <c r="AU239" s="170" t="s">
        <v>176</v>
      </c>
      <c r="AV239" s="14" t="s">
        <v>86</v>
      </c>
      <c r="AW239" s="14" t="s">
        <v>33</v>
      </c>
      <c r="AX239" s="14" t="s">
        <v>78</v>
      </c>
      <c r="AY239" s="170" t="s">
        <v>169</v>
      </c>
    </row>
    <row r="240" spans="1:65" s="14" customFormat="1">
      <c r="B240" s="169"/>
      <c r="D240" s="161" t="s">
        <v>178</v>
      </c>
      <c r="E240" s="170" t="s">
        <v>1</v>
      </c>
      <c r="F240" s="171" t="s">
        <v>3559</v>
      </c>
      <c r="H240" s="170" t="s">
        <v>1</v>
      </c>
      <c r="I240" s="172"/>
      <c r="L240" s="169"/>
      <c r="M240" s="173"/>
      <c r="N240" s="174"/>
      <c r="O240" s="174"/>
      <c r="P240" s="174"/>
      <c r="Q240" s="174"/>
      <c r="R240" s="174"/>
      <c r="S240" s="174"/>
      <c r="T240" s="175"/>
      <c r="AT240" s="170" t="s">
        <v>178</v>
      </c>
      <c r="AU240" s="170" t="s">
        <v>176</v>
      </c>
      <c r="AV240" s="14" t="s">
        <v>86</v>
      </c>
      <c r="AW240" s="14" t="s">
        <v>33</v>
      </c>
      <c r="AX240" s="14" t="s">
        <v>78</v>
      </c>
      <c r="AY240" s="170" t="s">
        <v>169</v>
      </c>
    </row>
    <row r="241" spans="1:65" s="14" customFormat="1">
      <c r="B241" s="169"/>
      <c r="D241" s="161" t="s">
        <v>178</v>
      </c>
      <c r="E241" s="170" t="s">
        <v>1</v>
      </c>
      <c r="F241" s="171" t="s">
        <v>3560</v>
      </c>
      <c r="H241" s="170" t="s">
        <v>1</v>
      </c>
      <c r="I241" s="172"/>
      <c r="L241" s="169"/>
      <c r="M241" s="173"/>
      <c r="N241" s="174"/>
      <c r="O241" s="174"/>
      <c r="P241" s="174"/>
      <c r="Q241" s="174"/>
      <c r="R241" s="174"/>
      <c r="S241" s="174"/>
      <c r="T241" s="175"/>
      <c r="AT241" s="170" t="s">
        <v>178</v>
      </c>
      <c r="AU241" s="170" t="s">
        <v>176</v>
      </c>
      <c r="AV241" s="14" t="s">
        <v>86</v>
      </c>
      <c r="AW241" s="14" t="s">
        <v>33</v>
      </c>
      <c r="AX241" s="14" t="s">
        <v>78</v>
      </c>
      <c r="AY241" s="170" t="s">
        <v>169</v>
      </c>
    </row>
    <row r="242" spans="1:65" s="13" customFormat="1">
      <c r="B242" s="160"/>
      <c r="D242" s="161" t="s">
        <v>178</v>
      </c>
      <c r="E242" s="162" t="s">
        <v>1</v>
      </c>
      <c r="F242" s="163" t="s">
        <v>86</v>
      </c>
      <c r="H242" s="164">
        <v>1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2" t="s">
        <v>178</v>
      </c>
      <c r="AU242" s="162" t="s">
        <v>176</v>
      </c>
      <c r="AV242" s="13" t="s">
        <v>176</v>
      </c>
      <c r="AW242" s="13" t="s">
        <v>33</v>
      </c>
      <c r="AX242" s="13" t="s">
        <v>86</v>
      </c>
      <c r="AY242" s="162" t="s">
        <v>169</v>
      </c>
    </row>
    <row r="243" spans="1:65" s="2" customFormat="1" ht="62.75" customHeight="1">
      <c r="A243" s="33"/>
      <c r="B243" s="145"/>
      <c r="C243" s="146" t="s">
        <v>444</v>
      </c>
      <c r="D243" s="146" t="s">
        <v>171</v>
      </c>
      <c r="E243" s="147" t="s">
        <v>3561</v>
      </c>
      <c r="F243" s="148" t="s">
        <v>3562</v>
      </c>
      <c r="G243" s="149" t="s">
        <v>369</v>
      </c>
      <c r="H243" s="150">
        <v>1</v>
      </c>
      <c r="I243" s="151"/>
      <c r="J243" s="150">
        <f>ROUND(I243*H243,3)</f>
        <v>0</v>
      </c>
      <c r="K243" s="152"/>
      <c r="L243" s="34"/>
      <c r="M243" s="153" t="s">
        <v>1</v>
      </c>
      <c r="N243" s="154" t="s">
        <v>44</v>
      </c>
      <c r="O243" s="59"/>
      <c r="P243" s="155">
        <f>O243*H243</f>
        <v>0</v>
      </c>
      <c r="Q243" s="155">
        <v>0</v>
      </c>
      <c r="R243" s="155">
        <f>Q243*H243</f>
        <v>0</v>
      </c>
      <c r="S243" s="155">
        <v>0</v>
      </c>
      <c r="T243" s="15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325</v>
      </c>
      <c r="AT243" s="157" t="s">
        <v>171</v>
      </c>
      <c r="AU243" s="157" t="s">
        <v>176</v>
      </c>
      <c r="AY243" s="18" t="s">
        <v>169</v>
      </c>
      <c r="BE243" s="158">
        <f>IF(N243="základná",J243,0)</f>
        <v>0</v>
      </c>
      <c r="BF243" s="158">
        <f>IF(N243="znížená",J243,0)</f>
        <v>0</v>
      </c>
      <c r="BG243" s="158">
        <f>IF(N243="zákl. prenesená",J243,0)</f>
        <v>0</v>
      </c>
      <c r="BH243" s="158">
        <f>IF(N243="zníž. prenesená",J243,0)</f>
        <v>0</v>
      </c>
      <c r="BI243" s="158">
        <f>IF(N243="nulová",J243,0)</f>
        <v>0</v>
      </c>
      <c r="BJ243" s="18" t="s">
        <v>176</v>
      </c>
      <c r="BK243" s="159">
        <f>ROUND(I243*H243,3)</f>
        <v>0</v>
      </c>
      <c r="BL243" s="18" t="s">
        <v>325</v>
      </c>
      <c r="BM243" s="157" t="s">
        <v>3563</v>
      </c>
    </row>
    <row r="244" spans="1:65" s="14" customFormat="1">
      <c r="B244" s="169"/>
      <c r="D244" s="161" t="s">
        <v>178</v>
      </c>
      <c r="E244" s="170" t="s">
        <v>1</v>
      </c>
      <c r="F244" s="171" t="s">
        <v>3564</v>
      </c>
      <c r="H244" s="170" t="s">
        <v>1</v>
      </c>
      <c r="I244" s="172"/>
      <c r="L244" s="169"/>
      <c r="M244" s="173"/>
      <c r="N244" s="174"/>
      <c r="O244" s="174"/>
      <c r="P244" s="174"/>
      <c r="Q244" s="174"/>
      <c r="R244" s="174"/>
      <c r="S244" s="174"/>
      <c r="T244" s="175"/>
      <c r="AT244" s="170" t="s">
        <v>178</v>
      </c>
      <c r="AU244" s="170" t="s">
        <v>176</v>
      </c>
      <c r="AV244" s="14" t="s">
        <v>86</v>
      </c>
      <c r="AW244" s="14" t="s">
        <v>33</v>
      </c>
      <c r="AX244" s="14" t="s">
        <v>78</v>
      </c>
      <c r="AY244" s="170" t="s">
        <v>169</v>
      </c>
    </row>
    <row r="245" spans="1:65" s="14" customFormat="1">
      <c r="B245" s="169"/>
      <c r="D245" s="161" t="s">
        <v>178</v>
      </c>
      <c r="E245" s="170" t="s">
        <v>1</v>
      </c>
      <c r="F245" s="171" t="s">
        <v>3565</v>
      </c>
      <c r="H245" s="170" t="s">
        <v>1</v>
      </c>
      <c r="I245" s="172"/>
      <c r="L245" s="169"/>
      <c r="M245" s="173"/>
      <c r="N245" s="174"/>
      <c r="O245" s="174"/>
      <c r="P245" s="174"/>
      <c r="Q245" s="174"/>
      <c r="R245" s="174"/>
      <c r="S245" s="174"/>
      <c r="T245" s="175"/>
      <c r="AT245" s="170" t="s">
        <v>178</v>
      </c>
      <c r="AU245" s="170" t="s">
        <v>176</v>
      </c>
      <c r="AV245" s="14" t="s">
        <v>86</v>
      </c>
      <c r="AW245" s="14" t="s">
        <v>33</v>
      </c>
      <c r="AX245" s="14" t="s">
        <v>78</v>
      </c>
      <c r="AY245" s="170" t="s">
        <v>169</v>
      </c>
    </row>
    <row r="246" spans="1:65" s="14" customFormat="1">
      <c r="B246" s="169"/>
      <c r="D246" s="161" t="s">
        <v>178</v>
      </c>
      <c r="E246" s="170" t="s">
        <v>1</v>
      </c>
      <c r="F246" s="171" t="s">
        <v>3566</v>
      </c>
      <c r="H246" s="170" t="s">
        <v>1</v>
      </c>
      <c r="I246" s="172"/>
      <c r="L246" s="169"/>
      <c r="M246" s="173"/>
      <c r="N246" s="174"/>
      <c r="O246" s="174"/>
      <c r="P246" s="174"/>
      <c r="Q246" s="174"/>
      <c r="R246" s="174"/>
      <c r="S246" s="174"/>
      <c r="T246" s="175"/>
      <c r="AT246" s="170" t="s">
        <v>178</v>
      </c>
      <c r="AU246" s="170" t="s">
        <v>176</v>
      </c>
      <c r="AV246" s="14" t="s">
        <v>86</v>
      </c>
      <c r="AW246" s="14" t="s">
        <v>33</v>
      </c>
      <c r="AX246" s="14" t="s">
        <v>78</v>
      </c>
      <c r="AY246" s="170" t="s">
        <v>169</v>
      </c>
    </row>
    <row r="247" spans="1:65" s="13" customFormat="1">
      <c r="B247" s="160"/>
      <c r="D247" s="161" t="s">
        <v>178</v>
      </c>
      <c r="E247" s="162" t="s">
        <v>1</v>
      </c>
      <c r="F247" s="163" t="s">
        <v>86</v>
      </c>
      <c r="H247" s="164">
        <v>1</v>
      </c>
      <c r="I247" s="165"/>
      <c r="L247" s="160"/>
      <c r="M247" s="166"/>
      <c r="N247" s="167"/>
      <c r="O247" s="167"/>
      <c r="P247" s="167"/>
      <c r="Q247" s="167"/>
      <c r="R247" s="167"/>
      <c r="S247" s="167"/>
      <c r="T247" s="168"/>
      <c r="AT247" s="162" t="s">
        <v>178</v>
      </c>
      <c r="AU247" s="162" t="s">
        <v>176</v>
      </c>
      <c r="AV247" s="13" t="s">
        <v>176</v>
      </c>
      <c r="AW247" s="13" t="s">
        <v>33</v>
      </c>
      <c r="AX247" s="13" t="s">
        <v>86</v>
      </c>
      <c r="AY247" s="162" t="s">
        <v>169</v>
      </c>
    </row>
    <row r="248" spans="1:65" s="2" customFormat="1" ht="62.75" customHeight="1">
      <c r="A248" s="33"/>
      <c r="B248" s="145"/>
      <c r="C248" s="146" t="s">
        <v>468</v>
      </c>
      <c r="D248" s="146" t="s">
        <v>171</v>
      </c>
      <c r="E248" s="147" t="s">
        <v>3567</v>
      </c>
      <c r="F248" s="148" t="s">
        <v>3568</v>
      </c>
      <c r="G248" s="149" t="s">
        <v>369</v>
      </c>
      <c r="H248" s="150">
        <v>1</v>
      </c>
      <c r="I248" s="151"/>
      <c r="J248" s="150">
        <f>ROUND(I248*H248,3)</f>
        <v>0</v>
      </c>
      <c r="K248" s="152"/>
      <c r="L248" s="34"/>
      <c r="M248" s="153" t="s">
        <v>1</v>
      </c>
      <c r="N248" s="154" t="s">
        <v>44</v>
      </c>
      <c r="O248" s="59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325</v>
      </c>
      <c r="AT248" s="157" t="s">
        <v>171</v>
      </c>
      <c r="AU248" s="157" t="s">
        <v>176</v>
      </c>
      <c r="AY248" s="18" t="s">
        <v>169</v>
      </c>
      <c r="BE248" s="158">
        <f>IF(N248="základná",J248,0)</f>
        <v>0</v>
      </c>
      <c r="BF248" s="158">
        <f>IF(N248="znížená",J248,0)</f>
        <v>0</v>
      </c>
      <c r="BG248" s="158">
        <f>IF(N248="zákl. prenesená",J248,0)</f>
        <v>0</v>
      </c>
      <c r="BH248" s="158">
        <f>IF(N248="zníž. prenesená",J248,0)</f>
        <v>0</v>
      </c>
      <c r="BI248" s="158">
        <f>IF(N248="nulová",J248,0)</f>
        <v>0</v>
      </c>
      <c r="BJ248" s="18" t="s">
        <v>176</v>
      </c>
      <c r="BK248" s="159">
        <f>ROUND(I248*H248,3)</f>
        <v>0</v>
      </c>
      <c r="BL248" s="18" t="s">
        <v>325</v>
      </c>
      <c r="BM248" s="157" t="s">
        <v>3569</v>
      </c>
    </row>
    <row r="249" spans="1:65" s="14" customFormat="1">
      <c r="B249" s="169"/>
      <c r="D249" s="161" t="s">
        <v>178</v>
      </c>
      <c r="E249" s="170" t="s">
        <v>1</v>
      </c>
      <c r="F249" s="171" t="s">
        <v>3570</v>
      </c>
      <c r="H249" s="170" t="s">
        <v>1</v>
      </c>
      <c r="I249" s="172"/>
      <c r="L249" s="169"/>
      <c r="M249" s="173"/>
      <c r="N249" s="174"/>
      <c r="O249" s="174"/>
      <c r="P249" s="174"/>
      <c r="Q249" s="174"/>
      <c r="R249" s="174"/>
      <c r="S249" s="174"/>
      <c r="T249" s="175"/>
      <c r="AT249" s="170" t="s">
        <v>178</v>
      </c>
      <c r="AU249" s="170" t="s">
        <v>176</v>
      </c>
      <c r="AV249" s="14" t="s">
        <v>86</v>
      </c>
      <c r="AW249" s="14" t="s">
        <v>33</v>
      </c>
      <c r="AX249" s="14" t="s">
        <v>78</v>
      </c>
      <c r="AY249" s="170" t="s">
        <v>169</v>
      </c>
    </row>
    <row r="250" spans="1:65" s="14" customFormat="1">
      <c r="B250" s="169"/>
      <c r="D250" s="161" t="s">
        <v>178</v>
      </c>
      <c r="E250" s="170" t="s">
        <v>1</v>
      </c>
      <c r="F250" s="171" t="s">
        <v>3571</v>
      </c>
      <c r="H250" s="170" t="s">
        <v>1</v>
      </c>
      <c r="I250" s="172"/>
      <c r="L250" s="169"/>
      <c r="M250" s="173"/>
      <c r="N250" s="174"/>
      <c r="O250" s="174"/>
      <c r="P250" s="174"/>
      <c r="Q250" s="174"/>
      <c r="R250" s="174"/>
      <c r="S250" s="174"/>
      <c r="T250" s="175"/>
      <c r="AT250" s="170" t="s">
        <v>178</v>
      </c>
      <c r="AU250" s="170" t="s">
        <v>176</v>
      </c>
      <c r="AV250" s="14" t="s">
        <v>86</v>
      </c>
      <c r="AW250" s="14" t="s">
        <v>33</v>
      </c>
      <c r="AX250" s="14" t="s">
        <v>78</v>
      </c>
      <c r="AY250" s="170" t="s">
        <v>169</v>
      </c>
    </row>
    <row r="251" spans="1:65" s="14" customFormat="1">
      <c r="B251" s="169"/>
      <c r="D251" s="161" t="s">
        <v>178</v>
      </c>
      <c r="E251" s="170" t="s">
        <v>1</v>
      </c>
      <c r="F251" s="171" t="s">
        <v>3572</v>
      </c>
      <c r="H251" s="170" t="s">
        <v>1</v>
      </c>
      <c r="I251" s="172"/>
      <c r="L251" s="169"/>
      <c r="M251" s="173"/>
      <c r="N251" s="174"/>
      <c r="O251" s="174"/>
      <c r="P251" s="174"/>
      <c r="Q251" s="174"/>
      <c r="R251" s="174"/>
      <c r="S251" s="174"/>
      <c r="T251" s="175"/>
      <c r="AT251" s="170" t="s">
        <v>178</v>
      </c>
      <c r="AU251" s="170" t="s">
        <v>176</v>
      </c>
      <c r="AV251" s="14" t="s">
        <v>86</v>
      </c>
      <c r="AW251" s="14" t="s">
        <v>33</v>
      </c>
      <c r="AX251" s="14" t="s">
        <v>78</v>
      </c>
      <c r="AY251" s="170" t="s">
        <v>169</v>
      </c>
    </row>
    <row r="252" spans="1:65" s="13" customFormat="1">
      <c r="B252" s="160"/>
      <c r="D252" s="161" t="s">
        <v>178</v>
      </c>
      <c r="E252" s="162" t="s">
        <v>1</v>
      </c>
      <c r="F252" s="163" t="s">
        <v>86</v>
      </c>
      <c r="H252" s="164">
        <v>1</v>
      </c>
      <c r="I252" s="165"/>
      <c r="L252" s="160"/>
      <c r="M252" s="166"/>
      <c r="N252" s="167"/>
      <c r="O252" s="167"/>
      <c r="P252" s="167"/>
      <c r="Q252" s="167"/>
      <c r="R252" s="167"/>
      <c r="S252" s="167"/>
      <c r="T252" s="168"/>
      <c r="AT252" s="162" t="s">
        <v>178</v>
      </c>
      <c r="AU252" s="162" t="s">
        <v>176</v>
      </c>
      <c r="AV252" s="13" t="s">
        <v>176</v>
      </c>
      <c r="AW252" s="13" t="s">
        <v>33</v>
      </c>
      <c r="AX252" s="13" t="s">
        <v>86</v>
      </c>
      <c r="AY252" s="162" t="s">
        <v>169</v>
      </c>
    </row>
    <row r="253" spans="1:65" s="2" customFormat="1" ht="62.75" customHeight="1">
      <c r="A253" s="33"/>
      <c r="B253" s="145"/>
      <c r="C253" s="146" t="s">
        <v>476</v>
      </c>
      <c r="D253" s="146" t="s">
        <v>171</v>
      </c>
      <c r="E253" s="147" t="s">
        <v>3573</v>
      </c>
      <c r="F253" s="148" t="s">
        <v>3574</v>
      </c>
      <c r="G253" s="149" t="s">
        <v>369</v>
      </c>
      <c r="H253" s="150">
        <v>1</v>
      </c>
      <c r="I253" s="151"/>
      <c r="J253" s="150">
        <f>ROUND(I253*H253,3)</f>
        <v>0</v>
      </c>
      <c r="K253" s="152"/>
      <c r="L253" s="34"/>
      <c r="M253" s="153" t="s">
        <v>1</v>
      </c>
      <c r="N253" s="154" t="s">
        <v>44</v>
      </c>
      <c r="O253" s="59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325</v>
      </c>
      <c r="AT253" s="157" t="s">
        <v>171</v>
      </c>
      <c r="AU253" s="157" t="s">
        <v>176</v>
      </c>
      <c r="AY253" s="18" t="s">
        <v>169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8" t="s">
        <v>176</v>
      </c>
      <c r="BK253" s="159">
        <f>ROUND(I253*H253,3)</f>
        <v>0</v>
      </c>
      <c r="BL253" s="18" t="s">
        <v>325</v>
      </c>
      <c r="BM253" s="157" t="s">
        <v>3575</v>
      </c>
    </row>
    <row r="254" spans="1:65" s="14" customFormat="1">
      <c r="B254" s="169"/>
      <c r="D254" s="161" t="s">
        <v>178</v>
      </c>
      <c r="E254" s="170" t="s">
        <v>1</v>
      </c>
      <c r="F254" s="171" t="s">
        <v>3570</v>
      </c>
      <c r="H254" s="170" t="s">
        <v>1</v>
      </c>
      <c r="I254" s="172"/>
      <c r="L254" s="169"/>
      <c r="M254" s="173"/>
      <c r="N254" s="174"/>
      <c r="O254" s="174"/>
      <c r="P254" s="174"/>
      <c r="Q254" s="174"/>
      <c r="R254" s="174"/>
      <c r="S254" s="174"/>
      <c r="T254" s="175"/>
      <c r="AT254" s="170" t="s">
        <v>178</v>
      </c>
      <c r="AU254" s="170" t="s">
        <v>176</v>
      </c>
      <c r="AV254" s="14" t="s">
        <v>86</v>
      </c>
      <c r="AW254" s="14" t="s">
        <v>33</v>
      </c>
      <c r="AX254" s="14" t="s">
        <v>78</v>
      </c>
      <c r="AY254" s="170" t="s">
        <v>169</v>
      </c>
    </row>
    <row r="255" spans="1:65" s="14" customFormat="1">
      <c r="B255" s="169"/>
      <c r="D255" s="161" t="s">
        <v>178</v>
      </c>
      <c r="E255" s="170" t="s">
        <v>1</v>
      </c>
      <c r="F255" s="171" t="s">
        <v>3576</v>
      </c>
      <c r="H255" s="170" t="s">
        <v>1</v>
      </c>
      <c r="I255" s="172"/>
      <c r="L255" s="169"/>
      <c r="M255" s="173"/>
      <c r="N255" s="174"/>
      <c r="O255" s="174"/>
      <c r="P255" s="174"/>
      <c r="Q255" s="174"/>
      <c r="R255" s="174"/>
      <c r="S255" s="174"/>
      <c r="T255" s="175"/>
      <c r="AT255" s="170" t="s">
        <v>178</v>
      </c>
      <c r="AU255" s="170" t="s">
        <v>176</v>
      </c>
      <c r="AV255" s="14" t="s">
        <v>86</v>
      </c>
      <c r="AW255" s="14" t="s">
        <v>33</v>
      </c>
      <c r="AX255" s="14" t="s">
        <v>78</v>
      </c>
      <c r="AY255" s="170" t="s">
        <v>169</v>
      </c>
    </row>
    <row r="256" spans="1:65" s="14" customFormat="1">
      <c r="B256" s="169"/>
      <c r="D256" s="161" t="s">
        <v>178</v>
      </c>
      <c r="E256" s="170" t="s">
        <v>1</v>
      </c>
      <c r="F256" s="171" t="s">
        <v>3577</v>
      </c>
      <c r="H256" s="170" t="s">
        <v>1</v>
      </c>
      <c r="I256" s="172"/>
      <c r="L256" s="169"/>
      <c r="M256" s="173"/>
      <c r="N256" s="174"/>
      <c r="O256" s="174"/>
      <c r="P256" s="174"/>
      <c r="Q256" s="174"/>
      <c r="R256" s="174"/>
      <c r="S256" s="174"/>
      <c r="T256" s="175"/>
      <c r="AT256" s="170" t="s">
        <v>178</v>
      </c>
      <c r="AU256" s="170" t="s">
        <v>176</v>
      </c>
      <c r="AV256" s="14" t="s">
        <v>86</v>
      </c>
      <c r="AW256" s="14" t="s">
        <v>33</v>
      </c>
      <c r="AX256" s="14" t="s">
        <v>78</v>
      </c>
      <c r="AY256" s="170" t="s">
        <v>169</v>
      </c>
    </row>
    <row r="257" spans="1:65" s="13" customFormat="1">
      <c r="B257" s="160"/>
      <c r="D257" s="161" t="s">
        <v>178</v>
      </c>
      <c r="E257" s="162" t="s">
        <v>1</v>
      </c>
      <c r="F257" s="163" t="s">
        <v>86</v>
      </c>
      <c r="H257" s="164">
        <v>1</v>
      </c>
      <c r="I257" s="165"/>
      <c r="L257" s="160"/>
      <c r="M257" s="166"/>
      <c r="N257" s="167"/>
      <c r="O257" s="167"/>
      <c r="P257" s="167"/>
      <c r="Q257" s="167"/>
      <c r="R257" s="167"/>
      <c r="S257" s="167"/>
      <c r="T257" s="168"/>
      <c r="AT257" s="162" t="s">
        <v>178</v>
      </c>
      <c r="AU257" s="162" t="s">
        <v>176</v>
      </c>
      <c r="AV257" s="13" t="s">
        <v>176</v>
      </c>
      <c r="AW257" s="13" t="s">
        <v>33</v>
      </c>
      <c r="AX257" s="13" t="s">
        <v>86</v>
      </c>
      <c r="AY257" s="162" t="s">
        <v>169</v>
      </c>
    </row>
    <row r="258" spans="1:65" s="2" customFormat="1" ht="14.4" customHeight="1">
      <c r="A258" s="33"/>
      <c r="B258" s="145"/>
      <c r="C258" s="146" t="s">
        <v>482</v>
      </c>
      <c r="D258" s="146" t="s">
        <v>171</v>
      </c>
      <c r="E258" s="147" t="s">
        <v>3578</v>
      </c>
      <c r="F258" s="148" t="s">
        <v>3579</v>
      </c>
      <c r="G258" s="149" t="s">
        <v>369</v>
      </c>
      <c r="H258" s="150">
        <v>1</v>
      </c>
      <c r="I258" s="151"/>
      <c r="J258" s="150">
        <f>ROUND(I258*H258,3)</f>
        <v>0</v>
      </c>
      <c r="K258" s="152"/>
      <c r="L258" s="34"/>
      <c r="M258" s="153" t="s">
        <v>1</v>
      </c>
      <c r="N258" s="154" t="s">
        <v>44</v>
      </c>
      <c r="O258" s="59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325</v>
      </c>
      <c r="AT258" s="157" t="s">
        <v>171</v>
      </c>
      <c r="AU258" s="157" t="s">
        <v>176</v>
      </c>
      <c r="AY258" s="18" t="s">
        <v>169</v>
      </c>
      <c r="BE258" s="158">
        <f>IF(N258="základná",J258,0)</f>
        <v>0</v>
      </c>
      <c r="BF258" s="158">
        <f>IF(N258="znížená",J258,0)</f>
        <v>0</v>
      </c>
      <c r="BG258" s="158">
        <f>IF(N258="zákl. prenesená",J258,0)</f>
        <v>0</v>
      </c>
      <c r="BH258" s="158">
        <f>IF(N258="zníž. prenesená",J258,0)</f>
        <v>0</v>
      </c>
      <c r="BI258" s="158">
        <f>IF(N258="nulová",J258,0)</f>
        <v>0</v>
      </c>
      <c r="BJ258" s="18" t="s">
        <v>176</v>
      </c>
      <c r="BK258" s="159">
        <f>ROUND(I258*H258,3)</f>
        <v>0</v>
      </c>
      <c r="BL258" s="18" t="s">
        <v>325</v>
      </c>
      <c r="BM258" s="157" t="s">
        <v>3580</v>
      </c>
    </row>
    <row r="259" spans="1:65" s="2" customFormat="1" ht="24.15" customHeight="1">
      <c r="A259" s="33"/>
      <c r="B259" s="145"/>
      <c r="C259" s="146" t="s">
        <v>487</v>
      </c>
      <c r="D259" s="146" t="s">
        <v>171</v>
      </c>
      <c r="E259" s="147" t="s">
        <v>3581</v>
      </c>
      <c r="F259" s="148" t="s">
        <v>3582</v>
      </c>
      <c r="G259" s="149" t="s">
        <v>353</v>
      </c>
      <c r="H259" s="150">
        <v>39.034999999999997</v>
      </c>
      <c r="I259" s="151"/>
      <c r="J259" s="150">
        <f>ROUND(I259*H259,3)</f>
        <v>0</v>
      </c>
      <c r="K259" s="152"/>
      <c r="L259" s="34"/>
      <c r="M259" s="153" t="s">
        <v>1</v>
      </c>
      <c r="N259" s="154" t="s">
        <v>44</v>
      </c>
      <c r="O259" s="59"/>
      <c r="P259" s="155">
        <f>O259*H259</f>
        <v>0</v>
      </c>
      <c r="Q259" s="155">
        <v>0</v>
      </c>
      <c r="R259" s="155">
        <f>Q259*H259</f>
        <v>0</v>
      </c>
      <c r="S259" s="155">
        <v>0</v>
      </c>
      <c r="T259" s="156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7" t="s">
        <v>325</v>
      </c>
      <c r="AT259" s="157" t="s">
        <v>171</v>
      </c>
      <c r="AU259" s="157" t="s">
        <v>176</v>
      </c>
      <c r="AY259" s="18" t="s">
        <v>169</v>
      </c>
      <c r="BE259" s="158">
        <f>IF(N259="základná",J259,0)</f>
        <v>0</v>
      </c>
      <c r="BF259" s="158">
        <f>IF(N259="znížená",J259,0)</f>
        <v>0</v>
      </c>
      <c r="BG259" s="158">
        <f>IF(N259="zákl. prenesená",J259,0)</f>
        <v>0</v>
      </c>
      <c r="BH259" s="158">
        <f>IF(N259="zníž. prenesená",J259,0)</f>
        <v>0</v>
      </c>
      <c r="BI259" s="158">
        <f>IF(N259="nulová",J259,0)</f>
        <v>0</v>
      </c>
      <c r="BJ259" s="18" t="s">
        <v>176</v>
      </c>
      <c r="BK259" s="159">
        <f>ROUND(I259*H259,3)</f>
        <v>0</v>
      </c>
      <c r="BL259" s="18" t="s">
        <v>325</v>
      </c>
      <c r="BM259" s="157" t="s">
        <v>3583</v>
      </c>
    </row>
    <row r="260" spans="1:65" s="13" customFormat="1">
      <c r="B260" s="160"/>
      <c r="D260" s="161" t="s">
        <v>178</v>
      </c>
      <c r="E260" s="162" t="s">
        <v>1</v>
      </c>
      <c r="F260" s="163" t="s">
        <v>3584</v>
      </c>
      <c r="H260" s="164">
        <v>39.034999999999997</v>
      </c>
      <c r="I260" s="165"/>
      <c r="L260" s="160"/>
      <c r="M260" s="166"/>
      <c r="N260" s="167"/>
      <c r="O260" s="167"/>
      <c r="P260" s="167"/>
      <c r="Q260" s="167"/>
      <c r="R260" s="167"/>
      <c r="S260" s="167"/>
      <c r="T260" s="168"/>
      <c r="AT260" s="162" t="s">
        <v>178</v>
      </c>
      <c r="AU260" s="162" t="s">
        <v>176</v>
      </c>
      <c r="AV260" s="13" t="s">
        <v>176</v>
      </c>
      <c r="AW260" s="13" t="s">
        <v>33</v>
      </c>
      <c r="AX260" s="13" t="s">
        <v>86</v>
      </c>
      <c r="AY260" s="162" t="s">
        <v>169</v>
      </c>
    </row>
    <row r="261" spans="1:65" s="2" customFormat="1" ht="24.15" customHeight="1">
      <c r="A261" s="33"/>
      <c r="B261" s="145"/>
      <c r="C261" s="192" t="s">
        <v>491</v>
      </c>
      <c r="D261" s="192" t="s">
        <v>345</v>
      </c>
      <c r="E261" s="193" t="s">
        <v>3585</v>
      </c>
      <c r="F261" s="194" t="s">
        <v>3586</v>
      </c>
      <c r="G261" s="195" t="s">
        <v>369</v>
      </c>
      <c r="H261" s="196">
        <v>17.253</v>
      </c>
      <c r="I261" s="197"/>
      <c r="J261" s="196">
        <f>ROUND(I261*H261,3)</f>
        <v>0</v>
      </c>
      <c r="K261" s="198"/>
      <c r="L261" s="199"/>
      <c r="M261" s="200" t="s">
        <v>1</v>
      </c>
      <c r="N261" s="201" t="s">
        <v>44</v>
      </c>
      <c r="O261" s="59"/>
      <c r="P261" s="155">
        <f>O261*H261</f>
        <v>0</v>
      </c>
      <c r="Q261" s="155">
        <v>3.7499999999999999E-2</v>
      </c>
      <c r="R261" s="155">
        <f>Q261*H261</f>
        <v>0.64698749999999994</v>
      </c>
      <c r="S261" s="155">
        <v>0</v>
      </c>
      <c r="T261" s="156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7" t="s">
        <v>468</v>
      </c>
      <c r="AT261" s="157" t="s">
        <v>345</v>
      </c>
      <c r="AU261" s="157" t="s">
        <v>176</v>
      </c>
      <c r="AY261" s="18" t="s">
        <v>169</v>
      </c>
      <c r="BE261" s="158">
        <f>IF(N261="základná",J261,0)</f>
        <v>0</v>
      </c>
      <c r="BF261" s="158">
        <f>IF(N261="znížená",J261,0)</f>
        <v>0</v>
      </c>
      <c r="BG261" s="158">
        <f>IF(N261="zákl. prenesená",J261,0)</f>
        <v>0</v>
      </c>
      <c r="BH261" s="158">
        <f>IF(N261="zníž. prenesená",J261,0)</f>
        <v>0</v>
      </c>
      <c r="BI261" s="158">
        <f>IF(N261="nulová",J261,0)</f>
        <v>0</v>
      </c>
      <c r="BJ261" s="18" t="s">
        <v>176</v>
      </c>
      <c r="BK261" s="159">
        <f>ROUND(I261*H261,3)</f>
        <v>0</v>
      </c>
      <c r="BL261" s="18" t="s">
        <v>325</v>
      </c>
      <c r="BM261" s="157" t="s">
        <v>3587</v>
      </c>
    </row>
    <row r="262" spans="1:65" s="13" customFormat="1">
      <c r="B262" s="160"/>
      <c r="D262" s="161" t="s">
        <v>178</v>
      </c>
      <c r="F262" s="163" t="s">
        <v>3588</v>
      </c>
      <c r="H262" s="164">
        <v>17.253</v>
      </c>
      <c r="I262" s="165"/>
      <c r="L262" s="160"/>
      <c r="M262" s="166"/>
      <c r="N262" s="167"/>
      <c r="O262" s="167"/>
      <c r="P262" s="167"/>
      <c r="Q262" s="167"/>
      <c r="R262" s="167"/>
      <c r="S262" s="167"/>
      <c r="T262" s="168"/>
      <c r="AT262" s="162" t="s">
        <v>178</v>
      </c>
      <c r="AU262" s="162" t="s">
        <v>176</v>
      </c>
      <c r="AV262" s="13" t="s">
        <v>176</v>
      </c>
      <c r="AW262" s="13" t="s">
        <v>3</v>
      </c>
      <c r="AX262" s="13" t="s">
        <v>86</v>
      </c>
      <c r="AY262" s="162" t="s">
        <v>169</v>
      </c>
    </row>
    <row r="263" spans="1:65" s="2" customFormat="1" ht="24.15" customHeight="1">
      <c r="A263" s="33"/>
      <c r="B263" s="145"/>
      <c r="C263" s="146" t="s">
        <v>504</v>
      </c>
      <c r="D263" s="146" t="s">
        <v>171</v>
      </c>
      <c r="E263" s="147" t="s">
        <v>3589</v>
      </c>
      <c r="F263" s="148" t="s">
        <v>3590</v>
      </c>
      <c r="G263" s="149" t="s">
        <v>1488</v>
      </c>
      <c r="H263" s="151"/>
      <c r="I263" s="151"/>
      <c r="J263" s="150">
        <f>ROUND(I263*H263,3)</f>
        <v>0</v>
      </c>
      <c r="K263" s="152"/>
      <c r="L263" s="34"/>
      <c r="M263" s="207" t="s">
        <v>1</v>
      </c>
      <c r="N263" s="208" t="s">
        <v>44</v>
      </c>
      <c r="O263" s="204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325</v>
      </c>
      <c r="AT263" s="157" t="s">
        <v>171</v>
      </c>
      <c r="AU263" s="157" t="s">
        <v>176</v>
      </c>
      <c r="AY263" s="18" t="s">
        <v>169</v>
      </c>
      <c r="BE263" s="158">
        <f>IF(N263="základná",J263,0)</f>
        <v>0</v>
      </c>
      <c r="BF263" s="158">
        <f>IF(N263="znížená",J263,0)</f>
        <v>0</v>
      </c>
      <c r="BG263" s="158">
        <f>IF(N263="zákl. prenesená",J263,0)</f>
        <v>0</v>
      </c>
      <c r="BH263" s="158">
        <f>IF(N263="zníž. prenesená",J263,0)</f>
        <v>0</v>
      </c>
      <c r="BI263" s="158">
        <f>IF(N263="nulová",J263,0)</f>
        <v>0</v>
      </c>
      <c r="BJ263" s="18" t="s">
        <v>176</v>
      </c>
      <c r="BK263" s="159">
        <f>ROUND(I263*H263,3)</f>
        <v>0</v>
      </c>
      <c r="BL263" s="18" t="s">
        <v>325</v>
      </c>
      <c r="BM263" s="157" t="s">
        <v>3591</v>
      </c>
    </row>
    <row r="264" spans="1:65" s="2" customFormat="1" ht="7" customHeight="1">
      <c r="A264" s="33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34"/>
      <c r="M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</row>
  </sheetData>
  <autoFilter ref="C124:K26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01 - SO 01 Rodinný dom s ...</vt:lpstr>
      <vt:lpstr>02 - SO 02 Prípojka vody ...</vt:lpstr>
      <vt:lpstr>03 - SO 03 Prípojka NN</vt:lpstr>
      <vt:lpstr>04 - SO 04 Telefónna príp...</vt:lpstr>
      <vt:lpstr>05 - SO 05 Sadové úpravy</vt:lpstr>
      <vt:lpstr>06 - SO 06 Parkoviská a k...</vt:lpstr>
      <vt:lpstr>07 - SO 07 Oplotenie</vt:lpstr>
      <vt:lpstr>'01 - SO 01 Rodinný dom s ...'!Názvy_tlače</vt:lpstr>
      <vt:lpstr>'02 - SO 02 Prípojka vody ...'!Názvy_tlače</vt:lpstr>
      <vt:lpstr>'03 - SO 03 Prípojka NN'!Názvy_tlače</vt:lpstr>
      <vt:lpstr>'04 - SO 04 Telefónna príp...'!Názvy_tlače</vt:lpstr>
      <vt:lpstr>'05 - SO 05 Sadové úpravy'!Názvy_tlače</vt:lpstr>
      <vt:lpstr>'06 - SO 06 Parkoviská a k...'!Názvy_tlače</vt:lpstr>
      <vt:lpstr>'07 - SO 07 Oplotenie'!Názvy_tlače</vt:lpstr>
      <vt:lpstr>'Rekapitulácia stavby'!Názvy_tlače</vt:lpstr>
      <vt:lpstr>'01 - SO 01 Rodinný dom s ...'!Oblasť_tlače</vt:lpstr>
      <vt:lpstr>'02 - SO 02 Prípojka vody ...'!Oblasť_tlače</vt:lpstr>
      <vt:lpstr>'03 - SO 03 Prípojka NN'!Oblasť_tlače</vt:lpstr>
      <vt:lpstr>'04 - SO 04 Telefónna príp...'!Oblasť_tlače</vt:lpstr>
      <vt:lpstr>'05 - SO 05 Sadové úpravy'!Oblasť_tlače</vt:lpstr>
      <vt:lpstr>'06 - SO 06 Parkoviská a k...'!Oblasť_tlače</vt:lpstr>
      <vt:lpstr>'07 - SO 07 Oplotenie'!Oblasť_tlače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masnicova</cp:lastModifiedBy>
  <dcterms:created xsi:type="dcterms:W3CDTF">2020-11-25T06:36:06Z</dcterms:created>
  <dcterms:modified xsi:type="dcterms:W3CDTF">2020-11-25T07:12:14Z</dcterms:modified>
</cp:coreProperties>
</file>